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8_{C4FEEDD7-0EB1-4F43-88A0-8B7D31E2FAED}" xr6:coauthVersionLast="47" xr6:coauthVersionMax="47" xr10:uidLastSave="{00000000-0000-0000-0000-000000000000}"/>
  <bookViews>
    <workbookView xWindow="-289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s="1"/>
  <c r="BE34" i="10" s="1"/>
  <c r="BW34" i="10" l="1"/>
  <c r="BW35" i="10" s="1"/>
  <c r="BW36" i="10" s="1"/>
  <c r="BW37" i="10" s="1"/>
  <c r="BW38" i="10" s="1"/>
  <c r="BW39" i="10" s="1"/>
</calcChain>
</file>

<file path=xl/sharedStrings.xml><?xml version="1.0" encoding="utf-8"?>
<sst xmlns="http://schemas.openxmlformats.org/spreadsheetml/2006/main" count="1098" uniqueCount="561">
  <si>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</si>
  <si>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</si>
  <si>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</si>
  <si>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</si>
  <si>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</si>
  <si>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</si>
  <si>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</si>
  <si>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</si>
  <si>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</si>
  <si>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</si>
  <si>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</si>
  <si>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</si>
  <si>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</si>
  <si>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</si>
  <si>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</si>
  <si>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</si>
  <si>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</si>
  <si>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</si>
  <si>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</si>
  <si>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</si>
  <si>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</si>
  <si>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</si>
  <si>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</si>
  <si>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</si>
  <si>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</si>
  <si>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</si>
  <si>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</si>
  <si>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</si>
  <si>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</si>
  <si>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</si>
  <si>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</si>
  <si>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</si>
  <si>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</si>
  <si>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</si>
  <si>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</si>
  <si>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</si>
  <si>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</si>
  <si>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</si>
  <si>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</si>
  <si>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</si>
  <si>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</si>
  <si>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</si>
  <si>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</si>
  <si>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</si>
  <si>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</si>
  <si>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</si>
  <si>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</si>
  <si>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</si>
  <si>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</si>
  <si>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</si>
  <si>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</si>
  <si>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</si>
  <si>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</si>
  <si>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</si>
  <si>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</si>
  <si>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</si>
  <si>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</si>
  <si>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</si>
  <si>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</si>
  <si>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</si>
  <si>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</si>
  <si>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</si>
  <si>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</si>
  <si>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</si>
  <si>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</si>
  <si>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</si>
  <si>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</si>
  <si>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</si>
  <si>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</si>
  <si>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</si>
  <si>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</si>
  <si>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</si>
  <si>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</si>
  <si>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</si>
  <si>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</si>
  <si>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</si>
  <si>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</si>
  <si>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</si>
  <si>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</si>
  <si>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</si>
  <si>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</si>
  <si>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</si>
  <si>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</si>
  <si>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</si>
  <si>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</si>
  <si>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</si>
  <si>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</si>
  <si>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</si>
  <si>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</si>
  <si>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</si>
  <si>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</si>
  <si>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</si>
  <si>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</si>
  <si>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</si>
  <si>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</si>
  <si>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</si>
  <si>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</si>
  <si>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</si>
  <si>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</si>
  <si>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</si>
  <si>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</si>
  <si>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</si>
  <si>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</si>
  <si>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</si>
  <si>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</si>
  <si>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</si>
  <si>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</si>
  <si>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</si>
  <si>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</si>
  <si>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</si>
  <si>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</si>
  <si>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</si>
  <si>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</si>
  <si>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</si>
  <si>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</si>
  <si>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</si>
  <si>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</si>
  <si>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</si>
  <si>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</si>
  <si>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</si>
  <si>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</si>
  <si>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</si>
  <si>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</si>
  <si>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</si>
  <si>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</si>
  <si>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</si>
  <si>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</si>
  <si>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</si>
  <si>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</si>
  <si>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</si>
  <si>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</si>
  <si>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</si>
  <si>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</si>
  <si>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</si>
  <si>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</si>
  <si>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</si>
  <si>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</si>
  <si>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</si>
  <si>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</si>
  <si>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</si>
  <si>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</si>
  <si>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</si>
  <si>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</si>
  <si>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</si>
  <si>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-3.9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</si>
  <si>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</si>
  <si>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</si>
  <si>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</si>
  <si>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</si>
  <si>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</si>
  <si>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</si>
  <si>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</si>
  <si>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</si>
  <si>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</si>
  <si>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</si>
  <si>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</si>
  <si>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</si>
  <si>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</si>
  <si>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</si>
  <si>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</si>
  <si>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</si>
  <si>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</si>
  <si>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</si>
  <si>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</si>
  <si>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</si>
  <si>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</si>
  <si>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</si>
  <si>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</si>
  <si>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</si>
  <si>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</si>
  <si>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</si>
  <si>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</si>
  <si>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</si>
  <si>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</si>
  <si>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</si>
  <si>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</si>
  <si>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</si>
  <si>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</si>
  <si>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</si>
  <si>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</si>
  <si>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</si>
  <si>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</si>
  <si>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</si>
  <si>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</si>
  <si>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</si>
  <si>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</si>
  <si>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</si>
  <si>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</si>
  <si>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</si>
  <si>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</si>
  <si>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</si>
  <si>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</si>
  <si>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</si>
  <si>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</si>
  <si>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</si>
  <si>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</si>
  <si>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</si>
  <si>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</si>
  <si>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</si>
  <si>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</si>
  <si>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</si>
  <si>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</si>
  <si>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</si>
  <si>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</si>
  <si>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北海道愛別町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</si>
  <si>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</si>
  <si>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</si>
  <si>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</si>
  <si>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</si>
  <si>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</si>
  <si>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</si>
  <si>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</si>
  <si>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</si>
  <si>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</si>
  <si>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</si>
  <si>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</si>
  <si>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</si>
  <si>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</si>
  <si>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</si>
  <si>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</si>
  <si>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</si>
  <si>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</si>
  <si>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</si>
  <si>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</si>
  <si>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</si>
  <si>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</si>
  <si>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</si>
  <si>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</si>
  <si>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</si>
  <si>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</si>
  <si>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</si>
  <si>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</si>
  <si>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</si>
  <si>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</si>
  <si>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</si>
  <si>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</si>
  <si>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</si>
  <si>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</si>
  <si>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</si>
  <si>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</si>
  <si>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</si>
  <si>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</si>
  <si>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</si>
  <si>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</si>
  <si>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</si>
  <si>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</si>
  <si>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</si>
  <si>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</si>
  <si>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</si>
  <si>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</si>
  <si>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</si>
  <si>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</si>
  <si>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</si>
  <si>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</si>
  <si>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</si>
  <si>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</si>
  <si>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</si>
  <si>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</si>
  <si>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</si>
  <si>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</si>
  <si>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</si>
  <si>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</si>
  <si>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</si>
  <si>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</si>
  <si>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</si>
  <si>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</si>
  <si>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</si>
  <si>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</si>
  <si>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</si>
  <si>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</si>
  <si>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</si>
  <si>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</si>
  <si>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</si>
  <si>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</si>
  <si>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</si>
  <si>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</si>
  <si>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</si>
  <si>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</si>
  <si>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</si>
  <si>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</si>
  <si>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</si>
  <si>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</si>
  <si>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</si>
  <si>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</si>
  <si>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</si>
  <si>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</si>
  <si>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</si>
  <si>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</si>
  <si>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</si>
  <si>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</si>
  <si>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</si>
  <si>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</si>
  <si>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</si>
  <si>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</si>
  <si>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</si>
  <si>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</si>
  <si>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</si>
  <si>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</si>
  <si>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</si>
  <si>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</si>
  <si>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</si>
  <si>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</si>
  <si>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</si>
  <si>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</si>
  <si>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</si>
  <si>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</si>
  <si>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</si>
  <si>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</si>
  <si>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</si>
  <si>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</si>
  <si>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</si>
  <si>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</si>
  <si>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</si>
  <si>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</si>
  <si>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</si>
  <si>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</si>
  <si>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</si>
  <si>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</si>
  <si>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</si>
  <si>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</si>
  <si>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</si>
  <si>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</si>
  <si>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</si>
  <si>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</si>
  <si>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</si>
  <si>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</si>
  <si>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</si>
  <si>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</si>
  <si>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</si>
  <si>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</si>
  <si>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</si>
  <si>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</si>
  <si>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</si>
  <si>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</si>
  <si>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</si>
  <si>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</si>
  <si>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</si>
  <si>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</si>
  <si>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</si>
  <si>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</si>
  <si>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</si>
  <si>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</si>
  <si>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</si>
  <si>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</si>
  <si>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</si>
  <si>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</si>
  <si>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</si>
  <si>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</si>
  <si>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</si>
  <si>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</si>
  <si>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</si>
  <si>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</si>
  <si>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</si>
  <si>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</si>
  <si>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</si>
  <si>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北海道愛別町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</si>
  <si>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</si>
  <si>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</si>
  <si>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</si>
  <si>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</si>
  <si>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</si>
  <si>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</si>
  <si>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</si>
  <si>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</si>
  <si>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</si>
  <si>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</si>
  <si>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</si>
  <si>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</si>
  <si>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</si>
  <si>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</si>
  <si>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</si>
  <si>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</si>
  <si>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</si>
  <si>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</si>
  <si>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</si>
  <si>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</si>
  <si>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</si>
  <si>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</si>
  <si>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</si>
  <si>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</si>
  <si>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</si>
  <si>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</si>
  <si>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</si>
  <si>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</si>
  <si>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</si>
  <si>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</si>
  <si>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</si>
  <si>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</si>
  <si>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</si>
  <si>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</si>
  <si>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</si>
  <si>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</si>
  <si>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</si>
  <si>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</si>
  <si>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</si>
  <si>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</si>
  <si>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</si>
  <si>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</si>
  <si>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</si>
  <si>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</si>
  <si>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</si>
  <si>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</si>
  <si>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</si>
  <si>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</si>
  <si>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</si>
  <si>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</si>
  <si>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</si>
  <si>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</si>
  <si>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</si>
  <si>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</si>
  <si>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</si>
  <si>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</si>
  <si>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</si>
  <si>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</si>
  <si>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</si>
  <si>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</si>
  <si>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</si>
  <si>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</si>
  <si>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</si>
  <si>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</si>
  <si>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</si>
  <si>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</si>
  <si>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</si>
  <si>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</si>
  <si>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</si>
  <si>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</si>
  <si>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</si>
  <si>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</si>
  <si>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</si>
  <si>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</si>
  <si>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</si>
  <si>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</si>
  <si>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</si>
  <si>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</si>
  <si>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</si>
  <si>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</si>
  <si>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</si>
  <si>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</si>
  <si>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</si>
  <si>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</si>
  <si>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</si>
  <si>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</si>
  <si>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</si>
  <si>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</si>
  <si>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</si>
  <si>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</si>
  <si>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</si>
  <si>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</si>
  <si>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</si>
  <si>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</si>
  <si>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</si>
  <si>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</si>
  <si>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</si>
  <si>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</si>
  <si>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</si>
  <si>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</si>
  <si>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</si>
  <si>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</si>
  <si>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</si>
  <si>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</si>
  <si>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</si>
  <si>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</si>
  <si>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</si>
  <si>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</si>
  <si>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</si>
  <si>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</si>
  <si>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</si>
  <si>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</si>
  <si>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</si>
  <si>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</si>
  <si>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</si>
  <si>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</si>
  <si>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</si>
  <si>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</si>
  <si>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</si>
  <si>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</si>
  <si>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</si>
  <si>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</si>
  <si>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</si>
  <si>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</si>
  <si>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</si>
  <si>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</si>
  <si>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</si>
  <si>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</si>
  <si>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</si>
  <si>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</si>
  <si>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</si>
  <si>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</si>
  <si>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</si>
  <si>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</si>
  <si>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</si>
  <si>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</si>
  <si>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</si>
  <si>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</si>
  <si>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</si>
  <si>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</si>
  <si>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</si>
  <si>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</si>
  <si>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</si>
  <si>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</si>
  <si>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</si>
  <si>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</si>
  <si>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</si>
  <si>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</si>
  <si>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</si>
  <si>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</si>
  <si>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</si>
  <si>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</si>
  <si>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</si>
  <si>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</si>
  <si>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</si>
  <si>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</si>
  <si>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</si>
  <si>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</si>
  <si>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</si>
  <si>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</si>
  <si>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</si>
  <si>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</si>
  <si>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</si>
  <si>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</si>
  <si>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</si>
  <si>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</si>
  <si>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</si>
  <si>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</si>
  <si>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</si>
  <si>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</si>
  <si>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</si>
  <si>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</si>
  <si>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</si>
  <si>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</si>
  <si>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</si>
  <si>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</si>
  <si>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0.90</t>
  </si>
  <si>
    <t>▲ 0.44</t>
  </si>
  <si>
    <t>▲ 2.60</t>
  </si>
  <si>
    <t>簡易水道事業特別会計</t>
  </si>
  <si>
    <t>一般会計</t>
  </si>
  <si>
    <t>介護保険事業特別会計</t>
  </si>
  <si>
    <t>公共下水道事業特別会計</t>
  </si>
  <si>
    <t>国民健康保険診療所事業特別会計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</si>
  <si>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</si>
  <si>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</si>
  <si>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</si>
  <si>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</si>
  <si>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</si>
  <si>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</si>
  <si>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</si>
  <si>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</si>
  <si>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</si>
  <si>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</si>
  <si>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産業振興基金</t>
    <rPh sb="0" eb="2">
      <t>サンギョウ</t>
    </rPh>
    <rPh sb="2" eb="4">
      <t>シンコウ</t>
    </rPh>
    <rPh sb="4" eb="6">
      <t>キキン</t>
    </rPh>
    <phoneticPr fontId="2"/>
  </si>
  <si>
    <t>デジタル化推進基金</t>
    <rPh sb="4" eb="5">
      <t>カ</t>
    </rPh>
    <rPh sb="5" eb="7">
      <t>スイシン</t>
    </rPh>
    <rPh sb="7" eb="9">
      <t>キキン</t>
    </rPh>
    <phoneticPr fontId="2"/>
  </si>
  <si>
    <t>研修派遣事業基金</t>
    <rPh sb="0" eb="2">
      <t>ケンシュウ</t>
    </rPh>
    <rPh sb="2" eb="4">
      <t>ハケン</t>
    </rPh>
    <rPh sb="4" eb="6">
      <t>ジギョウ</t>
    </rPh>
    <rPh sb="6" eb="8">
      <t>キキン</t>
    </rPh>
    <phoneticPr fontId="2"/>
  </si>
  <si>
    <t>ふるさと創生基金</t>
    <rPh sb="4" eb="6">
      <t>ソウセイ</t>
    </rPh>
    <rPh sb="6" eb="8">
      <t>キキン</t>
    </rPh>
    <phoneticPr fontId="2"/>
  </si>
  <si>
    <t>愛別町外３町塵芥処理組合</t>
    <rPh sb="0" eb="3">
      <t>アイベツチョウ</t>
    </rPh>
    <rPh sb="3" eb="4">
      <t>ホカ</t>
    </rPh>
    <rPh sb="5" eb="6">
      <t>チョウ</t>
    </rPh>
    <rPh sb="6" eb="12">
      <t>ジンカイショリクミアイ</t>
    </rPh>
    <phoneticPr fontId="2"/>
  </si>
  <si>
    <t>大雪浄化組合</t>
    <rPh sb="0" eb="6">
      <t>タイセツジョウカクミアイ</t>
    </rPh>
    <phoneticPr fontId="2"/>
  </si>
  <si>
    <t>大雪消防組合</t>
    <rPh sb="0" eb="6">
      <t>タイセツショウボウクミアイ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</si>
  <si>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</si>
  <si>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</si>
  <si>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上川中部福祉事務組合</t>
    <rPh sb="0" eb="10">
      <t>カミカワチュウブフクシジムクミアイ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</si>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</sst>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9" fillId="8" borderId="128" xfId="15"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D69-409A-A574-4AA6A9BCBE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114471</c:v>
                </c:pt>
                <c:pt idx="1">
                  <c:v>161126</c:v>
                </c:pt>
                <c:pt idx="2">
                  <c:v>149677</c:v>
                </c:pt>
                <c:pt idx="3">
                  <c:v>102171</c:v>
                </c:pt>
                <c:pt idx="4">
                  <c:v>83397</c:v>
                </c:pt>
              </c:numCache>
            </c:numRef>
          </c:val>
          <c:smooth val="0"/>
          <c:extLst>
            <c:ext xmlns:c16="http://schemas.microsoft.com/office/drawing/2014/chart" uri="{C3380CC4-5D6E-409C-BE32-E72D297353CC}">
              <c16:uniqueId val="{00000001-3D69-409A-A574-4AA6A9BCBE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c:v>
                </c:pt>
                <c:pt idx="1">
                  <c:v>5.3</c:v>
                </c:pt>
                <c:pt idx="2">
                  <c:v>4.34</c:v>
                </c:pt>
                <c:pt idx="3">
                  <c:v>6.29</c:v>
                </c:pt>
                <c:pt idx="4">
                  <c:v>7.09</c:v>
                </c:pt>
              </c:numCache>
            </c:numRef>
          </c:val>
          <c:extLst>
            <c:ext xmlns:c16="http://schemas.microsoft.com/office/drawing/2014/chart" uri="{C3380CC4-5D6E-409C-BE32-E72D297353CC}">
              <c16:uniqueId val="{00000000-654C-48B3-8919-C1634F3AA9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21.81</c:v>
                </c:pt>
                <c:pt idx="1">
                  <c:v>21.05</c:v>
                </c:pt>
                <c:pt idx="2">
                  <c:v>28.2</c:v>
                </c:pt>
                <c:pt idx="3">
                  <c:v>25.36</c:v>
                </c:pt>
                <c:pt idx="4">
                  <c:v>25.74</c:v>
                </c:pt>
              </c:numCache>
            </c:numRef>
          </c:val>
          <c:extLst>
            <c:ext xmlns:c16="http://schemas.microsoft.com/office/drawing/2014/chart" uri="{C3380CC4-5D6E-409C-BE32-E72D297353CC}">
              <c16:uniqueId val="{00000001-654C-48B3-8919-C1634F3AA9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-0.44</c:v>
                </c:pt>
                <c:pt idx="2">
                  <c:v>6.75</c:v>
                </c:pt>
                <c:pt idx="3">
                  <c:v>-2.6</c:v>
                </c:pt>
                <c:pt idx="4">
                  <c:v>0.94</c:v>
                </c:pt>
              </c:numCache>
            </c:numRef>
          </c:val>
          <c:smooth val="0"/>
          <c:extLst>
            <c:ext xmlns:c16="http://schemas.microsoft.com/office/drawing/2014/chart" uri="{C3380CC4-5D6E-409C-BE32-E72D297353CC}">
              <c16:uniqueId val="{00000002-654C-48B3-8919-C1634F3AA9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89-47EA-A53F-1F9073AF6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89-47EA-A53F-1F9073AF6F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89-47EA-A53F-1F9073AF6F0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89-47EA-A53F-1F9073AF6F0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0.51</c:v>
                </c:pt>
                <c:pt idx="4">
                  <c:v>#N/A</c:v>
                </c:pt>
                <c:pt idx="5">
                  <c:v>0.26</c:v>
                </c:pt>
                <c:pt idx="6">
                  <c:v>#N/A</c:v>
                </c:pt>
                <c:pt idx="7">
                  <c:v>0</c:v>
                </c:pt>
                <c:pt idx="8">
                  <c:v>#N/A</c:v>
                </c:pt>
                <c:pt idx="9">
                  <c:v>0.05</c:v>
                </c:pt>
              </c:numCache>
            </c:numRef>
          </c:val>
          <c:extLst>
            <c:ext xmlns:c16="http://schemas.microsoft.com/office/drawing/2014/chart" uri="{C3380CC4-5D6E-409C-BE32-E72D297353CC}">
              <c16:uniqueId val="{00000004-C589-47EA-A53F-1F9073AF6F0D}"/>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0.67</c:v>
                </c:pt>
                <c:pt idx="4">
                  <c:v>#N/A</c:v>
                </c:pt>
                <c:pt idx="5">
                  <c:v>0.72</c:v>
                </c:pt>
                <c:pt idx="6">
                  <c:v>#N/A</c:v>
                </c:pt>
                <c:pt idx="7">
                  <c:v>0.33</c:v>
                </c:pt>
                <c:pt idx="8">
                  <c:v>#N/A</c:v>
                </c:pt>
                <c:pt idx="9">
                  <c:v>0.32</c:v>
                </c:pt>
              </c:numCache>
            </c:numRef>
          </c:val>
          <c:extLst>
            <c:ext xmlns:c16="http://schemas.microsoft.com/office/drawing/2014/chart" uri="{C3380CC4-5D6E-409C-BE32-E72D297353CC}">
              <c16:uniqueId val="{00000005-C589-47EA-A53F-1F9073AF6F0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c:v>
                </c:pt>
                <c:pt idx="4">
                  <c:v>#N/A</c:v>
                </c:pt>
                <c:pt idx="5">
                  <c:v>7.0000000000000007E-2</c:v>
                </c:pt>
                <c:pt idx="6">
                  <c:v>#N/A</c:v>
                </c:pt>
                <c:pt idx="7">
                  <c:v>0.04</c:v>
                </c:pt>
                <c:pt idx="8">
                  <c:v>#N/A</c:v>
                </c:pt>
                <c:pt idx="9">
                  <c:v>0.57999999999999996</c:v>
                </c:pt>
              </c:numCache>
            </c:numRef>
          </c:val>
          <c:extLst>
            <c:ext xmlns:c16="http://schemas.microsoft.com/office/drawing/2014/chart" uri="{C3380CC4-5D6E-409C-BE32-E72D297353CC}">
              <c16:uniqueId val="{00000006-C589-47EA-A53F-1F9073AF6F0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1.43</c:v>
                </c:pt>
                <c:pt idx="4">
                  <c:v>#N/A</c:v>
                </c:pt>
                <c:pt idx="5">
                  <c:v>1.4</c:v>
                </c:pt>
                <c:pt idx="6">
                  <c:v>#N/A</c:v>
                </c:pt>
                <c:pt idx="7">
                  <c:v>0.96</c:v>
                </c:pt>
                <c:pt idx="8">
                  <c:v>#N/A</c:v>
                </c:pt>
                <c:pt idx="9">
                  <c:v>0.8</c:v>
                </c:pt>
              </c:numCache>
            </c:numRef>
          </c:val>
          <c:extLst>
            <c:ext xmlns:c16="http://schemas.microsoft.com/office/drawing/2014/chart" uri="{C3380CC4-5D6E-409C-BE32-E72D297353CC}">
              <c16:uniqueId val="{00000007-C589-47EA-A53F-1F9073AF6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c:v>
                </c:pt>
                <c:pt idx="2">
                  <c:v>#N/A</c:v>
                </c:pt>
                <c:pt idx="3">
                  <c:v>5.29</c:v>
                </c:pt>
                <c:pt idx="4">
                  <c:v>#N/A</c:v>
                </c:pt>
                <c:pt idx="5">
                  <c:v>4.34</c:v>
                </c:pt>
                <c:pt idx="6">
                  <c:v>#N/A</c:v>
                </c:pt>
                <c:pt idx="7">
                  <c:v>6.29</c:v>
                </c:pt>
                <c:pt idx="8">
                  <c:v>#N/A</c:v>
                </c:pt>
                <c:pt idx="9">
                  <c:v>7.09</c:v>
                </c:pt>
              </c:numCache>
            </c:numRef>
          </c:val>
          <c:extLst>
            <c:ext xmlns:c16="http://schemas.microsoft.com/office/drawing/2014/chart" uri="{C3380CC4-5D6E-409C-BE32-E72D297353CC}">
              <c16:uniqueId val="{00000008-C589-47EA-A53F-1F9073AF6F0D}"/>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12.24</c:v>
                </c:pt>
                <c:pt idx="2">
                  <c:v>#N/A</c:v>
                </c:pt>
                <c:pt idx="3">
                  <c:v>10.96</c:v>
                </c:pt>
                <c:pt idx="4">
                  <c:v>#N/A</c:v>
                </c:pt>
                <c:pt idx="5">
                  <c:v>9.26</c:v>
                </c:pt>
                <c:pt idx="6">
                  <c:v>#N/A</c:v>
                </c:pt>
                <c:pt idx="7">
                  <c:v>8.89</c:v>
                </c:pt>
                <c:pt idx="8">
                  <c:v>#N/A</c:v>
                </c:pt>
                <c:pt idx="9">
                  <c:v>9.15</c:v>
                </c:pt>
              </c:numCache>
            </c:numRef>
          </c:val>
          <c:extLst>
            <c:ext xmlns:c16="http://schemas.microsoft.com/office/drawing/2014/chart" uri="{C3380CC4-5D6E-409C-BE32-E72D297353CC}">
              <c16:uniqueId val="{00000009-C589-47EA-A53F-1F9073AF6F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c:v>
                </c:pt>
                <c:pt idx="5">
                  <c:v>334</c:v>
                </c:pt>
                <c:pt idx="8">
                  <c:v>330</c:v>
                </c:pt>
                <c:pt idx="11">
                  <c:v>325</c:v>
                </c:pt>
                <c:pt idx="14">
                  <c:v>349</c:v>
                </c:pt>
              </c:numCache>
            </c:numRef>
          </c:val>
          <c:extLst>
            <c:ext xmlns:c16="http://schemas.microsoft.com/office/drawing/2014/chart" uri="{C3380CC4-5D6E-409C-BE32-E72D297353CC}">
              <c16:uniqueId val="{00000000-1A13-4E2D-B042-CB34B51EA9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13-4E2D-B042-CB34B51EA9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1A13-4E2D-B042-CB34B51EA9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2</c:v>
                </c:pt>
                <c:pt idx="12">
                  <c:v>6</c:v>
                </c:pt>
              </c:numCache>
            </c:numRef>
          </c:val>
          <c:extLst>
            <c:ext xmlns:c16="http://schemas.microsoft.com/office/drawing/2014/chart" uri="{C3380CC4-5D6E-409C-BE32-E72D297353CC}">
              <c16:uniqueId val="{00000003-1A13-4E2D-B042-CB34B51EA9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135</c:v>
                </c:pt>
                <c:pt idx="3">
                  <c:v>130</c:v>
                </c:pt>
                <c:pt idx="6">
                  <c:v>129</c:v>
                </c:pt>
                <c:pt idx="9">
                  <c:v>129</c:v>
                </c:pt>
                <c:pt idx="12">
                  <c:v>138</c:v>
                </c:pt>
              </c:numCache>
            </c:numRef>
          </c:val>
          <c:extLst>
            <c:ext xmlns:c16="http://schemas.microsoft.com/office/drawing/2014/chart" uri="{C3380CC4-5D6E-409C-BE32-E72D297353CC}">
              <c16:uniqueId val="{00000004-1A13-4E2D-B042-CB34B51EA9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13-4E2D-B042-CB34B51EA9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13-4E2D-B042-CB34B51EA9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c:v>
                </c:pt>
                <c:pt idx="3">
                  <c:v>364</c:v>
                </c:pt>
                <c:pt idx="6">
                  <c:v>363</c:v>
                </c:pt>
                <c:pt idx="9">
                  <c:v>354</c:v>
                </c:pt>
                <c:pt idx="12">
                  <c:v>359</c:v>
                </c:pt>
              </c:numCache>
            </c:numRef>
          </c:val>
          <c:extLst>
            <c:ext xmlns:c16="http://schemas.microsoft.com/office/drawing/2014/chart" uri="{C3380CC4-5D6E-409C-BE32-E72D297353CC}">
              <c16:uniqueId val="{00000007-1A13-4E2D-B042-CB34B51EA9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166</c:v>
                </c:pt>
                <c:pt idx="2">
                  <c:v>#N/A</c:v>
                </c:pt>
                <c:pt idx="3">
                  <c:v>#N/A</c:v>
                </c:pt>
                <c:pt idx="4">
                  <c:v>160</c:v>
                </c:pt>
                <c:pt idx="5">
                  <c:v>#N/A</c:v>
                </c:pt>
                <c:pt idx="6">
                  <c:v>#N/A</c:v>
                </c:pt>
                <c:pt idx="7">
                  <c:v>163</c:v>
                </c:pt>
                <c:pt idx="8">
                  <c:v>#N/A</c:v>
                </c:pt>
                <c:pt idx="9">
                  <c:v>#N/A</c:v>
                </c:pt>
                <c:pt idx="10">
                  <c:v>160</c:v>
                </c:pt>
                <c:pt idx="11">
                  <c:v>#N/A</c:v>
                </c:pt>
                <c:pt idx="12">
                  <c:v>#N/A</c:v>
                </c:pt>
                <c:pt idx="13">
                  <c:v>154</c:v>
                </c:pt>
                <c:pt idx="14">
                  <c:v>#N/A</c:v>
                </c:pt>
              </c:numCache>
            </c:numRef>
          </c:val>
          <c:smooth val="0"/>
          <c:extLst>
            <c:ext xmlns:c16="http://schemas.microsoft.com/office/drawing/2014/chart" uri="{C3380CC4-5D6E-409C-BE32-E72D297353CC}">
              <c16:uniqueId val="{00000008-1A13-4E2D-B042-CB34B51EA9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2945</c:v>
                </c:pt>
                <c:pt idx="5">
                  <c:v>3189</c:v>
                </c:pt>
                <c:pt idx="8">
                  <c:v>3198</c:v>
                </c:pt>
                <c:pt idx="11">
                  <c:v>3046</c:v>
                </c:pt>
                <c:pt idx="14">
                  <c:v>2543</c:v>
                </c:pt>
              </c:numCache>
            </c:numRef>
          </c:val>
          <c:extLst>
            <c:ext xmlns:c16="http://schemas.microsoft.com/office/drawing/2014/chart" uri="{C3380CC4-5D6E-409C-BE32-E72D297353CC}">
              <c16:uniqueId val="{00000000-5F8F-4943-90C5-671B23B11E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442</c:v>
                </c:pt>
                <c:pt idx="5">
                  <c:v>460</c:v>
                </c:pt>
                <c:pt idx="8">
                  <c:v>494</c:v>
                </c:pt>
                <c:pt idx="11">
                  <c:v>475</c:v>
                </c:pt>
                <c:pt idx="14">
                  <c:v>444</c:v>
                </c:pt>
              </c:numCache>
            </c:numRef>
          </c:val>
          <c:extLst>
            <c:ext xmlns:c16="http://schemas.microsoft.com/office/drawing/2014/chart" uri="{C3380CC4-5D6E-409C-BE32-E72D297353CC}">
              <c16:uniqueId val="{00000001-5F8F-4943-90C5-671B23B11E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1588</c:v>
                </c:pt>
                <c:pt idx="5">
                  <c:v>1654</c:v>
                </c:pt>
                <c:pt idx="8">
                  <c:v>1995</c:v>
                </c:pt>
                <c:pt idx="11">
                  <c:v>2178</c:v>
                </c:pt>
                <c:pt idx="14">
                  <c:v>2346</c:v>
                </c:pt>
              </c:numCache>
            </c:numRef>
          </c:val>
          <c:extLst>
            <c:ext xmlns:c16="http://schemas.microsoft.com/office/drawing/2014/chart" uri="{C3380CC4-5D6E-409C-BE32-E72D297353CC}">
              <c16:uniqueId val="{00000002-5F8F-4943-90C5-671B23B11E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8F-4943-90C5-671B23B11E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8F-4943-90C5-671B23B11E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8F-4943-90C5-671B23B11E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531</c:v>
                </c:pt>
                <c:pt idx="3">
                  <c:v>528</c:v>
                </c:pt>
                <c:pt idx="6">
                  <c:v>417</c:v>
                </c:pt>
                <c:pt idx="9">
                  <c:v>403</c:v>
                </c:pt>
                <c:pt idx="12">
                  <c:v>440</c:v>
                </c:pt>
              </c:numCache>
            </c:numRef>
          </c:val>
          <c:extLst>
            <c:ext xmlns:c16="http://schemas.microsoft.com/office/drawing/2014/chart" uri="{C3380CC4-5D6E-409C-BE32-E72D297353CC}">
              <c16:uniqueId val="{00000006-5F8F-4943-90C5-671B23B11E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72</c:v>
                </c:pt>
                <c:pt idx="3">
                  <c:v>386</c:v>
                </c:pt>
                <c:pt idx="6">
                  <c:v>582</c:v>
                </c:pt>
                <c:pt idx="9">
                  <c:v>583</c:v>
                </c:pt>
                <c:pt idx="12">
                  <c:v>577</c:v>
                </c:pt>
              </c:numCache>
            </c:numRef>
          </c:val>
          <c:extLst>
            <c:ext xmlns:c16="http://schemas.microsoft.com/office/drawing/2014/chart" uri="{C3380CC4-5D6E-409C-BE32-E72D297353CC}">
              <c16:uniqueId val="{00000007-5F8F-4943-90C5-671B23B11E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1365</c:v>
                </c:pt>
                <c:pt idx="3">
                  <c:v>1275</c:v>
                </c:pt>
                <c:pt idx="6">
                  <c:v>1241</c:v>
                </c:pt>
                <c:pt idx="9">
                  <c:v>1280</c:v>
                </c:pt>
                <c:pt idx="12">
                  <c:v>1209</c:v>
                </c:pt>
              </c:numCache>
            </c:numRef>
          </c:val>
          <c:extLst>
            <c:ext xmlns:c16="http://schemas.microsoft.com/office/drawing/2014/chart" uri="{C3380CC4-5D6E-409C-BE32-E72D297353CC}">
              <c16:uniqueId val="{00000008-5F8F-4943-90C5-671B23B11E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8F-4943-90C5-671B23B11E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3223</c:v>
                </c:pt>
                <c:pt idx="3">
                  <c:v>3300</c:v>
                </c:pt>
                <c:pt idx="6">
                  <c:v>3217</c:v>
                </c:pt>
                <c:pt idx="9">
                  <c:v>3068</c:v>
                </c:pt>
                <c:pt idx="12">
                  <c:v>2874</c:v>
                </c:pt>
              </c:numCache>
            </c:numRef>
          </c:val>
          <c:extLst>
            <c:ext xmlns:c16="http://schemas.microsoft.com/office/drawing/2014/chart" uri="{C3380CC4-5D6E-409C-BE32-E72D297353CC}">
              <c16:uniqueId val="{0000000A-5F8F-4943-90C5-671B23B11E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217</c:v>
                </c:pt>
                <c:pt idx="2">
                  <c:v>#N/A</c:v>
                </c:pt>
                <c:pt idx="3">
                  <c:v>#N/A</c:v>
                </c:pt>
                <c:pt idx="4">
                  <c:v>184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8F-4943-90C5-671B23B11E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656</c:v>
                </c:pt>
                <c:pt idx="1">
                  <c:v>575</c:v>
                </c:pt>
                <c:pt idx="2">
                  <c:v>596</c:v>
                </c:pt>
              </c:numCache>
            </c:numRef>
          </c:val>
          <c:extLst>
            <c:ext xmlns:c16="http://schemas.microsoft.com/office/drawing/2014/chart" uri="{C3380CC4-5D6E-409C-BE32-E72D297353CC}">
              <c16:uniqueId val="{00000000-8E10-489E-97D9-EB06E9071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c:v>
                </c:pt>
                <c:pt idx="1">
                  <c:v>150</c:v>
                </c:pt>
                <c:pt idx="2">
                  <c:v>159</c:v>
                </c:pt>
              </c:numCache>
            </c:numRef>
          </c:val>
          <c:extLst>
            <c:ext xmlns:c16="http://schemas.microsoft.com/office/drawing/2014/chart" uri="{C3380CC4-5D6E-409C-BE32-E72D297353CC}">
              <c16:uniqueId val="{00000001-8E10-489E-97D9-EB06E9071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1133</c:v>
                </c:pt>
                <c:pt idx="1">
                  <c:v>1382</c:v>
                </c:pt>
                <c:pt idx="2">
                  <c:v>1504</c:v>
                </c:pt>
              </c:numCache>
            </c:numRef>
          </c:val>
          <c:extLst>
            <c:ext xmlns:c16="http://schemas.microsoft.com/office/drawing/2014/chart" uri="{C3380CC4-5D6E-409C-BE32-E72D297353CC}">
              <c16:uniqueId val="{00000002-8E10-489E-97D9-EB06E9071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
2,429
250.13
3,384,607
3,217,111
164,090
2,314,157
2,874,339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の基幹産業は農業が中心となっており、財政基盤が弱く、類似団体平均を下回っている。今後においても行政の効率化に努めることにより、行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上回っている。主な要因としては、一部事務組合等への負担金に係る補助費等であり、建設事業に伴う負担金の増加が見込まれる。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44873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8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65</xdr:row>
      <xdr:rowOff>44873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793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66</xdr:row>
      <xdr:rowOff>171027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7931"/>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171027</xdr:rowOff>
    </xdr:from>
    <xdr:to>
      <xdr:col>11</xdr:col>
      <xdr:colOff>31750</xdr:colOff>
      <xdr:row>67</xdr:row>
      <xdr:rowOff>59902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867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120227</xdr:rowOff>
    </xdr:from>
    <xdr:to>
      <xdr:col>11</xdr:col>
      <xdr:colOff>82550</xdr:colOff>
      <xdr:row>67</xdr:row>
      <xdr:rowOff>50377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35154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9102</xdr:rowOff>
    </xdr:from>
    <xdr:to>
      <xdr:col>7</xdr:col>
      <xdr:colOff>31750</xdr:colOff>
      <xdr:row>67</xdr:row>
      <xdr:rowOff>110702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95479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認定こども園の施設運営を直営で行っていることによる人件費や、公共施設の維持管理に係る物件費の増加が見込まれることから、今後においても職員の定員適正化や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117599</xdr:rowOff>
    </xdr:from>
    <xdr:to>
      <xdr:col>23</xdr:col>
      <xdr:colOff>133350</xdr:colOff>
      <xdr:row>82</xdr:row>
      <xdr:rowOff>148806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6499"/>
          <a:ext cx="8382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100940</xdr:rowOff>
    </xdr:from>
    <xdr:to>
      <xdr:col>19</xdr:col>
      <xdr:colOff>133350</xdr:colOff>
      <xdr:row>82</xdr:row>
      <xdr:rowOff>117599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9840"/>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98020</xdr:rowOff>
    </xdr:from>
    <xdr:to>
      <xdr:col>15</xdr:col>
      <xdr:colOff>82550</xdr:colOff>
      <xdr:row>82</xdr:row>
      <xdr:rowOff>100940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692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71842</xdr:rowOff>
    </xdr:from>
    <xdr:to>
      <xdr:col>11</xdr:col>
      <xdr:colOff>31750</xdr:colOff>
      <xdr:row>82</xdr:row>
      <xdr:rowOff>98020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0742"/>
          <a:ext cx="8890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98006</xdr:rowOff>
    </xdr:from>
    <xdr:to>
      <xdr:col>23</xdr:col>
      <xdr:colOff>184150</xdr:colOff>
      <xdr:row>83</xdr:row>
      <xdr:rowOff>28156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114533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66799</xdr:rowOff>
    </xdr:from>
    <xdr:to>
      <xdr:col>19</xdr:col>
      <xdr:colOff>184150</xdr:colOff>
      <xdr:row>82</xdr:row>
      <xdr:rowOff>168399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50140</xdr:rowOff>
    </xdr:from>
    <xdr:to>
      <xdr:col>15</xdr:col>
      <xdr:colOff>133350</xdr:colOff>
      <xdr:row>82</xdr:row>
      <xdr:rowOff>151740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47220</xdr:rowOff>
    </xdr:from>
    <xdr:to>
      <xdr:col>11</xdr:col>
      <xdr:colOff>82550</xdr:colOff>
      <xdr:row>82</xdr:row>
      <xdr:rowOff>148820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21042</xdr:rowOff>
    </xdr:from>
    <xdr:to>
      <xdr:col>7</xdr:col>
      <xdr:colOff>31750</xdr:colOff>
      <xdr:row>82</xdr:row>
      <xdr:rowOff>122642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132819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類似団体平均に比べ若干ではあるが低くなっており、今後においても給与の適正化を図り、ラスパイレス指数の抑制に努めていく。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80963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247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971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74930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定員管理計画に基づき、退職者不補充や民間委託の推進等により職員数を抑制してきたが、更なる人口減少に伴い類似団体平均を上回っている。今後も定員管理計画に基づき適切な定員管理に努める。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88138</xdr:rowOff>
    </xdr:from>
    <xdr:to>
      <xdr:col>81</xdr:col>
      <xdr:colOff>44450</xdr:colOff>
      <xdr:row>60</xdr:row>
      <xdr:rowOff>92059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5138"/>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75168</xdr:rowOff>
    </xdr:from>
    <xdr:to>
      <xdr:col>77</xdr:col>
      <xdr:colOff>44450</xdr:colOff>
      <xdr:row>60</xdr:row>
      <xdr:rowOff>88138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62168"/>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55261</xdr:rowOff>
    </xdr:from>
    <xdr:to>
      <xdr:col>72</xdr:col>
      <xdr:colOff>203200</xdr:colOff>
      <xdr:row>60</xdr:row>
      <xdr:rowOff>75168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226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32639</xdr:rowOff>
    </xdr:from>
    <xdr:to>
      <xdr:col>68</xdr:col>
      <xdr:colOff>152400</xdr:colOff>
      <xdr:row>60</xdr:row>
      <xdr:rowOff>55261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9639"/>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41259</xdr:rowOff>
    </xdr:from>
    <xdr:to>
      <xdr:col>81</xdr:col>
      <xdr:colOff>95250</xdr:colOff>
      <xdr:row>60</xdr:row>
      <xdr:rowOff>142859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37338</xdr:rowOff>
    </xdr:from>
    <xdr:to>
      <xdr:col>77</xdr:col>
      <xdr:colOff>95250</xdr:colOff>
      <xdr:row>60</xdr:row>
      <xdr:rowOff>138938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123715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24368</xdr:rowOff>
    </xdr:from>
    <xdr:to>
      <xdr:col>73</xdr:col>
      <xdr:colOff>44450</xdr:colOff>
      <xdr:row>60</xdr:row>
      <xdr:rowOff>125968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110745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4461</xdr:rowOff>
    </xdr:from>
    <xdr:to>
      <xdr:col>68</xdr:col>
      <xdr:colOff>203200</xdr:colOff>
      <xdr:row>60</xdr:row>
      <xdr:rowOff>106061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90838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類似団体平均と比較して同水準を推移しており、今後も総合計画のもと適量・適切な事業実施により、起債に大きく頼ることのない財政運営に努める。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102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89746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将来負担額については、近年、地方債の新規発行に伴う普通建設事業を抑制してきたことから地方債残高が減少し、普通交付税や剰余金を財源とした充当可能基金が増加したため、大きく減少している。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26670</xdr:rowOff>
    </xdr:from>
    <xdr:to>
      <xdr:col>68</xdr:col>
      <xdr:colOff>152400</xdr:colOff>
      <xdr:row>14</xdr:row>
      <xdr:rowOff>54247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269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62247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3447</xdr:rowOff>
    </xdr:from>
    <xdr:to>
      <xdr:col>64</xdr:col>
      <xdr:colOff>152400</xdr:colOff>
      <xdr:row>14</xdr:row>
      <xdr:rowOff>105047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89824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
2,429
250.13
3,384,607
3,217,111
164,090
2,314,157
2,874,339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％と類似団体平均を下回っている。現在、民間でも実施可能な部分については、指定管理者制度を導入しており、今後もコスト削減に努める。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83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事務事業の見直しや民間委託の推進により類似団体平均を下回っているが、今後においては公共施設の維持管理費用も増加すると見込まれるため、引き続きコスト削減に努めていく。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7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類似団体平均を下回っているものの、今後においては少子高齢化による高齢者の増加や、多様な住民ニーズに対応するための子育て支援等の拡充により、増加が見込まれる。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これまで整備してきた上下水道施設の維持管理経費として公営企業会計等への繰出金が主な要因である。今後は経費を削減するとともに、使用料の見直し等により健全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121285</xdr:rowOff>
    </xdr:from>
    <xdr:to>
      <xdr:col>82</xdr:col>
      <xdr:colOff>107950</xdr:colOff>
      <xdr:row>60</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3683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121285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625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6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32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70485</xdr:rowOff>
    </xdr:from>
    <xdr:to>
      <xdr:col>78</xdr:col>
      <xdr:colOff>120650</xdr:colOff>
      <xdr:row>60</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156862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7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167640</xdr:rowOff>
    </xdr:from>
    <xdr:to>
      <xdr:col>65</xdr:col>
      <xdr:colOff>53975</xdr:colOff>
      <xdr:row>60</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類似団体平均を大きく上回っている要因は、一部事務組合への負担金が多額となっているためであり、今後も建設事業に伴う増加が見込まれることから、事業の見直し等経費の削減に努めていく。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108712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19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568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6695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近年は地方債の新規発行を伴う普通建設事業を抑制してきたこともあり、類似団体平均を下回っている。今後も引き続き抑制を図っていく。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75</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08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04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への負担金に係る補助費等が多額となっているためであり、今後も普通建設事業に伴う増加が見込まれることから、事業の見直し等により経費の削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154759</xdr:rowOff>
    </xdr:from>
    <xdr:to>
      <xdr:col>82</xdr:col>
      <xdr:colOff>107950</xdr:colOff>
      <xdr:row>80</xdr:row>
      <xdr:rowOff>117202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0609"/>
          <a:ext cx="0" cy="116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69686</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154759</xdr:rowOff>
    </xdr:from>
    <xdr:to>
      <xdr:col>82</xdr:col>
      <xdr:colOff>196850</xdr:colOff>
      <xdr:row>73</xdr:row>
      <xdr:rowOff>154759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99242</xdr:rowOff>
    </xdr:from>
    <xdr:to>
      <xdr:col>82</xdr:col>
      <xdr:colOff>107950</xdr:colOff>
      <xdr:row>79</xdr:row>
      <xdr:rowOff>109038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437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71500</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99242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477239"/>
          <a:ext cx="8890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136798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77239"/>
          <a:ext cx="8890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102326</xdr:rowOff>
    </xdr:from>
    <xdr:to>
      <xdr:col>74</xdr:col>
      <xdr:colOff>31750</xdr:colOff>
      <xdr:row>77</xdr:row>
      <xdr:rowOff>32476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136798</xdr:rowOff>
    </xdr:from>
    <xdr:to>
      <xdr:col>69</xdr:col>
      <xdr:colOff>92075</xdr:colOff>
      <xdr:row>81</xdr:row>
      <xdr:rowOff>17599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852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48442</xdr:rowOff>
    </xdr:from>
    <xdr:to>
      <xdr:col>78</xdr:col>
      <xdr:colOff>120650</xdr:colOff>
      <xdr:row>79</xdr:row>
      <xdr:rowOff>150042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134819</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7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85998</xdr:rowOff>
    </xdr:from>
    <xdr:to>
      <xdr:col>69</xdr:col>
      <xdr:colOff>142875</xdr:colOff>
      <xdr:row>81</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138249</xdr:rowOff>
    </xdr:from>
    <xdr:to>
      <xdr:col>65</xdr:col>
      <xdr:colOff>53975</xdr:colOff>
      <xdr:row>81</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53176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96644</xdr:rowOff>
    </xdr:from>
    <xdr:to>
      <xdr:col>29</xdr:col>
      <xdr:colOff>127000</xdr:colOff>
      <xdr:row>16</xdr:row>
      <xdr:rowOff>136649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87469"/>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136649</xdr:rowOff>
    </xdr:from>
    <xdr:to>
      <xdr:col>26</xdr:col>
      <xdr:colOff>50800</xdr:colOff>
      <xdr:row>17</xdr:row>
      <xdr:rowOff>3967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7474"/>
          <a:ext cx="698500" cy="3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3967</xdr:rowOff>
    </xdr:from>
    <xdr:to>
      <xdr:col>22</xdr:col>
      <xdr:colOff>114300</xdr:colOff>
      <xdr:row>17</xdr:row>
      <xdr:rowOff>13719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6242"/>
          <a:ext cx="698500" cy="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167580</xdr:rowOff>
    </xdr:from>
    <xdr:to>
      <xdr:col>18</xdr:col>
      <xdr:colOff>177800</xdr:colOff>
      <xdr:row>17</xdr:row>
      <xdr:rowOff>13719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58405"/>
          <a:ext cx="698500" cy="1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45844</xdr:rowOff>
    </xdr:from>
    <xdr:to>
      <xdr:col>29</xdr:col>
      <xdr:colOff>177800</xdr:colOff>
      <xdr:row>16</xdr:row>
      <xdr:rowOff>147444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3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62371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8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85849</xdr:rowOff>
    </xdr:from>
    <xdr:to>
      <xdr:col>26</xdr:col>
      <xdr:colOff>101600</xdr:colOff>
      <xdr:row>17</xdr:row>
      <xdr:rowOff>15999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7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26176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4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124617</xdr:rowOff>
    </xdr:from>
    <xdr:to>
      <xdr:col>22</xdr:col>
      <xdr:colOff>165100</xdr:colOff>
      <xdr:row>17</xdr:row>
      <xdr:rowOff>54767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64944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134369</xdr:rowOff>
    </xdr:from>
    <xdr:to>
      <xdr:col>19</xdr:col>
      <xdr:colOff>38100</xdr:colOff>
      <xdr:row>17</xdr:row>
      <xdr:rowOff>64519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74696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116780</xdr:rowOff>
    </xdr:from>
    <xdr:to>
      <xdr:col>15</xdr:col>
      <xdr:colOff>101600</xdr:colOff>
      <xdr:row>17</xdr:row>
      <xdr:rowOff>46930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127795</xdr:rowOff>
    </xdr:from>
    <xdr:to>
      <xdr:col>29</xdr:col>
      <xdr:colOff>127000</xdr:colOff>
      <xdr:row>35</xdr:row>
      <xdr:rowOff>127974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38145"/>
          <a:ext cx="6477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112752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3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127795</xdr:rowOff>
    </xdr:from>
    <xdr:to>
      <xdr:col>26</xdr:col>
      <xdr:colOff>50800</xdr:colOff>
      <xdr:row>35</xdr:row>
      <xdr:rowOff>128554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38145"/>
          <a:ext cx="698500" cy="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128554</xdr:rowOff>
    </xdr:from>
    <xdr:to>
      <xdr:col>22</xdr:col>
      <xdr:colOff>114300</xdr:colOff>
      <xdr:row>35</xdr:row>
      <xdr:rowOff>137443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38904"/>
          <a:ext cx="698500" cy="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133734</xdr:rowOff>
    </xdr:from>
    <xdr:to>
      <xdr:col>18</xdr:col>
      <xdr:colOff>177800</xdr:colOff>
      <xdr:row>35</xdr:row>
      <xdr:rowOff>137443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44084"/>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77174</xdr:rowOff>
    </xdr:from>
    <xdr:to>
      <xdr:col>29</xdr:col>
      <xdr:colOff>177800</xdr:colOff>
      <xdr:row>35</xdr:row>
      <xdr:rowOff>178774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265151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76995</xdr:rowOff>
    </xdr:from>
    <xdr:to>
      <xdr:col>26</xdr:col>
      <xdr:colOff>101600</xdr:colOff>
      <xdr:row>35</xdr:row>
      <xdr:rowOff>178595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188772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77754</xdr:rowOff>
    </xdr:from>
    <xdr:to>
      <xdr:col>22</xdr:col>
      <xdr:colOff>165100</xdr:colOff>
      <xdr:row>35</xdr:row>
      <xdr:rowOff>179354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8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189531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86643</xdr:rowOff>
    </xdr:from>
    <xdr:to>
      <xdr:col>19</xdr:col>
      <xdr:colOff>38100</xdr:colOff>
      <xdr:row>35</xdr:row>
      <xdr:rowOff>188243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198420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82934</xdr:rowOff>
    </xdr:from>
    <xdr:to>
      <xdr:col>15</xdr:col>
      <xdr:colOff>101600</xdr:colOff>
      <xdr:row>35</xdr:row>
      <xdr:rowOff>184534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194711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
2,429
250.13
3,384,607
3,217,111
164,090
2,314,157
2,874,339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85630</xdr:rowOff>
    </xdr:from>
    <xdr:to>
      <xdr:col>24</xdr:col>
      <xdr:colOff>63500</xdr:colOff>
      <xdr:row>36</xdr:row>
      <xdr:rowOff>93313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7830"/>
          <a:ext cx="8382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85630</xdr:rowOff>
    </xdr:from>
    <xdr:to>
      <xdr:col>19</xdr:col>
      <xdr:colOff>177800</xdr:colOff>
      <xdr:row>36</xdr:row>
      <xdr:rowOff>97460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7830"/>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97460</xdr:rowOff>
    </xdr:from>
    <xdr:to>
      <xdr:col>15</xdr:col>
      <xdr:colOff>50800</xdr:colOff>
      <xdr:row>36</xdr:row>
      <xdr:rowOff>115078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69660"/>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115078</xdr:rowOff>
    </xdr:from>
    <xdr:to>
      <xdr:col>10</xdr:col>
      <xdr:colOff>114300</xdr:colOff>
      <xdr:row>36</xdr:row>
      <xdr:rowOff>151959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7278"/>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42513</xdr:rowOff>
    </xdr:from>
    <xdr:to>
      <xdr:col>24</xdr:col>
      <xdr:colOff>114300</xdr:colOff>
      <xdr:row>36</xdr:row>
      <xdr:rowOff>144113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65390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34830</xdr:rowOff>
    </xdr:from>
    <xdr:to>
      <xdr:col>20</xdr:col>
      <xdr:colOff>38100</xdr:colOff>
      <xdr:row>36</xdr:row>
      <xdr:rowOff>136430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152957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46660</xdr:rowOff>
    </xdr:from>
    <xdr:to>
      <xdr:col>15</xdr:col>
      <xdr:colOff>101600</xdr:colOff>
      <xdr:row>36</xdr:row>
      <xdr:rowOff>148260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164787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64278</xdr:rowOff>
    </xdr:from>
    <xdr:to>
      <xdr:col>10</xdr:col>
      <xdr:colOff>165100</xdr:colOff>
      <xdr:row>36</xdr:row>
      <xdr:rowOff>165878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10955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101159</xdr:rowOff>
    </xdr:from>
    <xdr:to>
      <xdr:col>6</xdr:col>
      <xdr:colOff>38100</xdr:colOff>
      <xdr:row>37</xdr:row>
      <xdr:rowOff>31309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47836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105833</xdr:rowOff>
    </xdr:from>
    <xdr:to>
      <xdr:col>24</xdr:col>
      <xdr:colOff>63500</xdr:colOff>
      <xdr:row>57</xdr:row>
      <xdr:rowOff>153264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8483"/>
          <a:ext cx="8382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153264</xdr:rowOff>
    </xdr:from>
    <xdr:to>
      <xdr:col>19</xdr:col>
      <xdr:colOff>177800</xdr:colOff>
      <xdr:row>58</xdr:row>
      <xdr:rowOff>3865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5914"/>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171271</xdr:rowOff>
    </xdr:from>
    <xdr:to>
      <xdr:col>15</xdr:col>
      <xdr:colOff>50800</xdr:colOff>
      <xdr:row>58</xdr:row>
      <xdr:rowOff>3865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43921"/>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171271</xdr:rowOff>
    </xdr:from>
    <xdr:to>
      <xdr:col>10</xdr:col>
      <xdr:colOff>114300</xdr:colOff>
      <xdr:row>58</xdr:row>
      <xdr:rowOff>557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392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55033</xdr:rowOff>
    </xdr:from>
    <xdr:to>
      <xdr:col>24</xdr:col>
      <xdr:colOff>114300</xdr:colOff>
      <xdr:row>57</xdr:row>
      <xdr:rowOff>156633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33460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102464</xdr:rowOff>
    </xdr:from>
    <xdr:to>
      <xdr:col>20</xdr:col>
      <xdr:colOff>38100</xdr:colOff>
      <xdr:row>58</xdr:row>
      <xdr:rowOff>32614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23741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124515</xdr:rowOff>
    </xdr:from>
    <xdr:to>
      <xdr:col>15</xdr:col>
      <xdr:colOff>101600</xdr:colOff>
      <xdr:row>58</xdr:row>
      <xdr:rowOff>54665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120471</xdr:rowOff>
    </xdr:from>
    <xdr:to>
      <xdr:col>10</xdr:col>
      <xdr:colOff>165100</xdr:colOff>
      <xdr:row>58</xdr:row>
      <xdr:rowOff>50621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41748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121207</xdr:rowOff>
    </xdr:from>
    <xdr:to>
      <xdr:col>6</xdr:col>
      <xdr:colOff>38100</xdr:colOff>
      <xdr:row>58</xdr:row>
      <xdr:rowOff>51357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42484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75372</xdr:rowOff>
    </xdr:from>
    <xdr:to>
      <xdr:col>24</xdr:col>
      <xdr:colOff>63500</xdr:colOff>
      <xdr:row>77</xdr:row>
      <xdr:rowOff>82742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7022"/>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63365</xdr:rowOff>
    </xdr:from>
    <xdr:to>
      <xdr:col>19</xdr:col>
      <xdr:colOff>177800</xdr:colOff>
      <xdr:row>77</xdr:row>
      <xdr:rowOff>75372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5015"/>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52863</xdr:rowOff>
    </xdr:from>
    <xdr:to>
      <xdr:col>15</xdr:col>
      <xdr:colOff>50800</xdr:colOff>
      <xdr:row>77</xdr:row>
      <xdr:rowOff>63365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4513"/>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52863</xdr:rowOff>
    </xdr:from>
    <xdr:to>
      <xdr:col>10</xdr:col>
      <xdr:colOff>114300</xdr:colOff>
      <xdr:row>77</xdr:row>
      <xdr:rowOff>89139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54513"/>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31942</xdr:rowOff>
    </xdr:from>
    <xdr:to>
      <xdr:col>24</xdr:col>
      <xdr:colOff>114300</xdr:colOff>
      <xdr:row>77</xdr:row>
      <xdr:rowOff>133542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54819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24572</xdr:rowOff>
    </xdr:from>
    <xdr:to>
      <xdr:col>20</xdr:col>
      <xdr:colOff>38100</xdr:colOff>
      <xdr:row>77</xdr:row>
      <xdr:rowOff>126172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142699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12565</xdr:rowOff>
    </xdr:from>
    <xdr:to>
      <xdr:col>15</xdr:col>
      <xdr:colOff>101600</xdr:colOff>
      <xdr:row>77</xdr:row>
      <xdr:rowOff>114165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130692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8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2063</xdr:rowOff>
    </xdr:from>
    <xdr:to>
      <xdr:col>10</xdr:col>
      <xdr:colOff>165100</xdr:colOff>
      <xdr:row>77</xdr:row>
      <xdr:rowOff>103663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120190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38339</xdr:rowOff>
    </xdr:from>
    <xdr:to>
      <xdr:col>6</xdr:col>
      <xdr:colOff>38100</xdr:colOff>
      <xdr:row>77</xdr:row>
      <xdr:rowOff>139939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156466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105508</xdr:rowOff>
    </xdr:from>
    <xdr:to>
      <xdr:col>24</xdr:col>
      <xdr:colOff>63500</xdr:colOff>
      <xdr:row>96</xdr:row>
      <xdr:rowOff>5237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21808"/>
          <a:ext cx="838200" cy="2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105508</xdr:rowOff>
    </xdr:from>
    <xdr:to>
      <xdr:col>19</xdr:col>
      <xdr:colOff>177800</xdr:colOff>
      <xdr:row>95</xdr:row>
      <xdr:rowOff>170439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21808"/>
          <a:ext cx="889000" cy="2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170439</xdr:rowOff>
    </xdr:from>
    <xdr:to>
      <xdr:col>15</xdr:col>
      <xdr:colOff>50800</xdr:colOff>
      <xdr:row>96</xdr:row>
      <xdr:rowOff>15098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8189"/>
          <a:ext cx="8890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4871</xdr:rowOff>
    </xdr:from>
    <xdr:to>
      <xdr:col>10</xdr:col>
      <xdr:colOff>114300</xdr:colOff>
      <xdr:row>96</xdr:row>
      <xdr:rowOff>15098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4071"/>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125887</xdr:rowOff>
    </xdr:from>
    <xdr:to>
      <xdr:col>24</xdr:col>
      <xdr:colOff>114300</xdr:colOff>
      <xdr:row>96</xdr:row>
      <xdr:rowOff>56037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104314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54708</xdr:rowOff>
    </xdr:from>
    <xdr:to>
      <xdr:col>20</xdr:col>
      <xdr:colOff>38100</xdr:colOff>
      <xdr:row>94</xdr:row>
      <xdr:rowOff>156308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1385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119639</xdr:rowOff>
    </xdr:from>
    <xdr:to>
      <xdr:col>15</xdr:col>
      <xdr:colOff>101600</xdr:colOff>
      <xdr:row>96</xdr:row>
      <xdr:rowOff>49789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40916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135748</xdr:rowOff>
    </xdr:from>
    <xdr:to>
      <xdr:col>10</xdr:col>
      <xdr:colOff>165100</xdr:colOff>
      <xdr:row>96</xdr:row>
      <xdr:rowOff>65898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57025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125521</xdr:rowOff>
    </xdr:from>
    <xdr:to>
      <xdr:col>6</xdr:col>
      <xdr:colOff>38100</xdr:colOff>
      <xdr:row>96</xdr:row>
      <xdr:rowOff>55671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72198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34415</xdr:rowOff>
    </xdr:from>
    <xdr:to>
      <xdr:col>55</xdr:col>
      <xdr:colOff>0</xdr:colOff>
      <xdr:row>36</xdr:row>
      <xdr:rowOff>47258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06615"/>
          <a:ext cx="8382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108296</xdr:rowOff>
    </xdr:from>
    <xdr:to>
      <xdr:col>50</xdr:col>
      <xdr:colOff>114300</xdr:colOff>
      <xdr:row>36</xdr:row>
      <xdr:rowOff>47258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09046"/>
          <a:ext cx="889000" cy="1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157948</xdr:rowOff>
    </xdr:from>
    <xdr:to>
      <xdr:col>45</xdr:col>
      <xdr:colOff>177800</xdr:colOff>
      <xdr:row>35</xdr:row>
      <xdr:rowOff>108296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87248"/>
          <a:ext cx="8890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157948</xdr:rowOff>
    </xdr:from>
    <xdr:to>
      <xdr:col>41</xdr:col>
      <xdr:colOff>50800</xdr:colOff>
      <xdr:row>36</xdr:row>
      <xdr:rowOff>55977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87248"/>
          <a:ext cx="889000" cy="2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155065</xdr:rowOff>
    </xdr:from>
    <xdr:to>
      <xdr:col>55</xdr:col>
      <xdr:colOff>50800</xdr:colOff>
      <xdr:row>36</xdr:row>
      <xdr:rowOff>85215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133492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3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167908</xdr:rowOff>
    </xdr:from>
    <xdr:to>
      <xdr:col>50</xdr:col>
      <xdr:colOff>165100</xdr:colOff>
      <xdr:row>36</xdr:row>
      <xdr:rowOff>98058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114585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57496</xdr:rowOff>
    </xdr:from>
    <xdr:to>
      <xdr:col>46</xdr:col>
      <xdr:colOff>38100</xdr:colOff>
      <xdr:row>35</xdr:row>
      <xdr:rowOff>159096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107148</xdr:rowOff>
    </xdr:from>
    <xdr:to>
      <xdr:col>41</xdr:col>
      <xdr:colOff>101600</xdr:colOff>
      <xdr:row>35</xdr:row>
      <xdr:rowOff>37298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53825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5177</xdr:rowOff>
    </xdr:from>
    <xdr:to>
      <xdr:col>36</xdr:col>
      <xdr:colOff>165100</xdr:colOff>
      <xdr:row>36</xdr:row>
      <xdr:rowOff>106777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123304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138046</xdr:rowOff>
    </xdr:from>
    <xdr:to>
      <xdr:col>55</xdr:col>
      <xdr:colOff>0</xdr:colOff>
      <xdr:row>58</xdr:row>
      <xdr:rowOff>152351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2146"/>
          <a:ext cx="8382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101846</xdr:rowOff>
    </xdr:from>
    <xdr:to>
      <xdr:col>50</xdr:col>
      <xdr:colOff>114300</xdr:colOff>
      <xdr:row>58</xdr:row>
      <xdr:rowOff>138046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5946"/>
          <a:ext cx="889000" cy="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93122</xdr:rowOff>
    </xdr:from>
    <xdr:to>
      <xdr:col>45</xdr:col>
      <xdr:colOff>177800</xdr:colOff>
      <xdr:row>58</xdr:row>
      <xdr:rowOff>101846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7222"/>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93122</xdr:rowOff>
    </xdr:from>
    <xdr:to>
      <xdr:col>41</xdr:col>
      <xdr:colOff>50800</xdr:colOff>
      <xdr:row>58</xdr:row>
      <xdr:rowOff>128673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7222"/>
          <a:ext cx="889000" cy="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101551</xdr:rowOff>
    </xdr:from>
    <xdr:to>
      <xdr:col>55</xdr:col>
      <xdr:colOff>50800</xdr:colOff>
      <xdr:row>59</xdr:row>
      <xdr:rowOff>31701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16478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87246</xdr:rowOff>
    </xdr:from>
    <xdr:to>
      <xdr:col>50</xdr:col>
      <xdr:colOff>165100</xdr:colOff>
      <xdr:row>59</xdr:row>
      <xdr:rowOff>17396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8523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51046</xdr:rowOff>
    </xdr:from>
    <xdr:to>
      <xdr:col>46</xdr:col>
      <xdr:colOff>38100</xdr:colOff>
      <xdr:row>58</xdr:row>
      <xdr:rowOff>152646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143773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42322</xdr:rowOff>
    </xdr:from>
    <xdr:to>
      <xdr:col>41</xdr:col>
      <xdr:colOff>101600</xdr:colOff>
      <xdr:row>58</xdr:row>
      <xdr:rowOff>143922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135049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77873</xdr:rowOff>
    </xdr:from>
    <xdr:to>
      <xdr:col>36</xdr:col>
      <xdr:colOff>165100</xdr:colOff>
      <xdr:row>59</xdr:row>
      <xdr:rowOff>8023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170600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86520</xdr:rowOff>
    </xdr:from>
    <xdr:to>
      <xdr:col>55</xdr:col>
      <xdr:colOff>0</xdr:colOff>
      <xdr:row>79</xdr:row>
      <xdr:rowOff>92994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1070"/>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92994</xdr:rowOff>
    </xdr:from>
    <xdr:to>
      <xdr:col>50</xdr:col>
      <xdr:colOff>114300</xdr:colOff>
      <xdr:row>79</xdr:row>
      <xdr:rowOff>96631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7544"/>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92921</xdr:rowOff>
    </xdr:from>
    <xdr:to>
      <xdr:col>45</xdr:col>
      <xdr:colOff>177800</xdr:colOff>
      <xdr:row>79</xdr:row>
      <xdr:rowOff>96631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7471"/>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37269</xdr:rowOff>
    </xdr:from>
    <xdr:to>
      <xdr:col>41</xdr:col>
      <xdr:colOff>50800</xdr:colOff>
      <xdr:row>79</xdr:row>
      <xdr:rowOff>92921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1819"/>
          <a:ext cx="889000" cy="5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35720</xdr:rowOff>
    </xdr:from>
    <xdr:to>
      <xdr:col>55</xdr:col>
      <xdr:colOff>50800</xdr:colOff>
      <xdr:row>79</xdr:row>
      <xdr:rowOff>137320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122097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42194</xdr:rowOff>
    </xdr:from>
    <xdr:to>
      <xdr:col>50</xdr:col>
      <xdr:colOff>165100</xdr:colOff>
      <xdr:row>79</xdr:row>
      <xdr:rowOff>143794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134921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45831</xdr:rowOff>
    </xdr:from>
    <xdr:to>
      <xdr:col>46</xdr:col>
      <xdr:colOff>38100</xdr:colOff>
      <xdr:row>79</xdr:row>
      <xdr:rowOff>147431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138558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42121</xdr:rowOff>
    </xdr:from>
    <xdr:to>
      <xdr:col>41</xdr:col>
      <xdr:colOff>101600</xdr:colOff>
      <xdr:row>79</xdr:row>
      <xdr:rowOff>143721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134848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157919</xdr:rowOff>
    </xdr:from>
    <xdr:to>
      <xdr:col>36</xdr:col>
      <xdr:colOff>165100</xdr:colOff>
      <xdr:row>79</xdr:row>
      <xdr:rowOff>88069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79196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20529</xdr:rowOff>
    </xdr:from>
    <xdr:to>
      <xdr:col>55</xdr:col>
      <xdr:colOff>0</xdr:colOff>
      <xdr:row>99</xdr:row>
      <xdr:rowOff>25177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4079"/>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116855</xdr:rowOff>
    </xdr:from>
    <xdr:to>
      <xdr:col>50</xdr:col>
      <xdr:colOff>114300</xdr:colOff>
      <xdr:row>99</xdr:row>
      <xdr:rowOff>20529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8955"/>
          <a:ext cx="889000" cy="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114613</xdr:rowOff>
    </xdr:from>
    <xdr:to>
      <xdr:col>45</xdr:col>
      <xdr:colOff>177800</xdr:colOff>
      <xdr:row>98</xdr:row>
      <xdr:rowOff>116855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6713"/>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114613</xdr:rowOff>
    </xdr:from>
    <xdr:to>
      <xdr:col>41</xdr:col>
      <xdr:colOff>50800</xdr:colOff>
      <xdr:row>99</xdr:row>
      <xdr:rowOff>54084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6713"/>
          <a:ext cx="889000" cy="1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145827</xdr:rowOff>
    </xdr:from>
    <xdr:to>
      <xdr:col>55</xdr:col>
      <xdr:colOff>50800</xdr:colOff>
      <xdr:row>99</xdr:row>
      <xdr:rowOff>75977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60754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141179</xdr:rowOff>
    </xdr:from>
    <xdr:to>
      <xdr:col>50</xdr:col>
      <xdr:colOff>165100</xdr:colOff>
      <xdr:row>99</xdr:row>
      <xdr:rowOff>71329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62456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66055</xdr:rowOff>
    </xdr:from>
    <xdr:to>
      <xdr:col>46</xdr:col>
      <xdr:colOff>38100</xdr:colOff>
      <xdr:row>98</xdr:row>
      <xdr:rowOff>167655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158782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63813</xdr:rowOff>
    </xdr:from>
    <xdr:to>
      <xdr:col>41</xdr:col>
      <xdr:colOff>101600</xdr:colOff>
      <xdr:row>98</xdr:row>
      <xdr:rowOff>165413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156540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5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3284</xdr:rowOff>
    </xdr:from>
    <xdr:to>
      <xdr:col>36</xdr:col>
      <xdr:colOff>165100</xdr:colOff>
      <xdr:row>99</xdr:row>
      <xdr:rowOff>104884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96011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41704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8254"/>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41704</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8254"/>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41464</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8014"/>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162354</xdr:rowOff>
    </xdr:from>
    <xdr:to>
      <xdr:col>81</xdr:col>
      <xdr:colOff>101600</xdr:colOff>
      <xdr:row>39</xdr:row>
      <xdr:rowOff>92504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83631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162114</xdr:rowOff>
    </xdr:from>
    <xdr:to>
      <xdr:col>67</xdr:col>
      <xdr:colOff>101600</xdr:colOff>
      <xdr:row>39</xdr:row>
      <xdr:rowOff>92264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83391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111633</xdr:rowOff>
    </xdr:from>
    <xdr:to>
      <xdr:col>85</xdr:col>
      <xdr:colOff>127000</xdr:colOff>
      <xdr:row>77</xdr:row>
      <xdr:rowOff>124620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3283"/>
          <a:ext cx="8382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122600</xdr:rowOff>
    </xdr:from>
    <xdr:to>
      <xdr:col>81</xdr:col>
      <xdr:colOff>50800</xdr:colOff>
      <xdr:row>77</xdr:row>
      <xdr:rowOff>124620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2425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122600</xdr:rowOff>
    </xdr:from>
    <xdr:to>
      <xdr:col>76</xdr:col>
      <xdr:colOff>114300</xdr:colOff>
      <xdr:row>77</xdr:row>
      <xdr:rowOff>128921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4250"/>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128921</xdr:rowOff>
    </xdr:from>
    <xdr:to>
      <xdr:col>71</xdr:col>
      <xdr:colOff>177800</xdr:colOff>
      <xdr:row>77</xdr:row>
      <xdr:rowOff>144428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0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60833</xdr:rowOff>
    </xdr:from>
    <xdr:to>
      <xdr:col>85</xdr:col>
      <xdr:colOff>177800</xdr:colOff>
      <xdr:row>77</xdr:row>
      <xdr:rowOff>162433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39260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73820</xdr:rowOff>
    </xdr:from>
    <xdr:to>
      <xdr:col>81</xdr:col>
      <xdr:colOff>101600</xdr:colOff>
      <xdr:row>78</xdr:row>
      <xdr:rowOff>3970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166547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71800</xdr:rowOff>
    </xdr:from>
    <xdr:to>
      <xdr:col>76</xdr:col>
      <xdr:colOff>165100</xdr:colOff>
      <xdr:row>78</xdr:row>
      <xdr:rowOff>1950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164527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78121</xdr:rowOff>
    </xdr:from>
    <xdr:to>
      <xdr:col>72</xdr:col>
      <xdr:colOff>38100</xdr:colOff>
      <xdr:row>78</xdr:row>
      <xdr:rowOff>8271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170848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93628</xdr:rowOff>
    </xdr:from>
    <xdr:to>
      <xdr:col>67</xdr:col>
      <xdr:colOff>101600</xdr:colOff>
      <xdr:row>78</xdr:row>
      <xdr:rowOff>23778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14905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94368</xdr:rowOff>
    </xdr:from>
    <xdr:to>
      <xdr:col>85</xdr:col>
      <xdr:colOff>127000</xdr:colOff>
      <xdr:row>98</xdr:row>
      <xdr:rowOff>158335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96468"/>
          <a:ext cx="838200" cy="6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74056</xdr:rowOff>
    </xdr:from>
    <xdr:to>
      <xdr:col>81</xdr:col>
      <xdr:colOff>50800</xdr:colOff>
      <xdr:row>98</xdr:row>
      <xdr:rowOff>94368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6156"/>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74056</xdr:rowOff>
    </xdr:from>
    <xdr:to>
      <xdr:col>76</xdr:col>
      <xdr:colOff>114300</xdr:colOff>
      <xdr:row>99</xdr:row>
      <xdr:rowOff>18382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6156"/>
          <a:ext cx="889000" cy="1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18382</xdr:rowOff>
    </xdr:from>
    <xdr:to>
      <xdr:col>71</xdr:col>
      <xdr:colOff>177800</xdr:colOff>
      <xdr:row>99</xdr:row>
      <xdr:rowOff>20977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1932"/>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107535</xdr:rowOff>
    </xdr:from>
    <xdr:to>
      <xdr:col>85</xdr:col>
      <xdr:colOff>177800</xdr:colOff>
      <xdr:row>99</xdr:row>
      <xdr:rowOff>37685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22462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43568</xdr:rowOff>
    </xdr:from>
    <xdr:to>
      <xdr:col>81</xdr:col>
      <xdr:colOff>101600</xdr:colOff>
      <xdr:row>98</xdr:row>
      <xdr:rowOff>145168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136295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23256</xdr:rowOff>
    </xdr:from>
    <xdr:to>
      <xdr:col>76</xdr:col>
      <xdr:colOff>165100</xdr:colOff>
      <xdr:row>98</xdr:row>
      <xdr:rowOff>124856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115983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139032</xdr:rowOff>
    </xdr:from>
    <xdr:to>
      <xdr:col>72</xdr:col>
      <xdr:colOff>38100</xdr:colOff>
      <xdr:row>99</xdr:row>
      <xdr:rowOff>69182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60309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141627</xdr:rowOff>
    </xdr:from>
    <xdr:to>
      <xdr:col>67</xdr:col>
      <xdr:colOff>101600</xdr:colOff>
      <xdr:row>99</xdr:row>
      <xdr:rowOff>71777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62904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61391</xdr:rowOff>
    </xdr:from>
    <xdr:to>
      <xdr:col>116</xdr:col>
      <xdr:colOff>63500</xdr:colOff>
      <xdr:row>58</xdr:row>
      <xdr:rowOff>65953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05491"/>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61391</xdr:rowOff>
    </xdr:from>
    <xdr:to>
      <xdr:col>111</xdr:col>
      <xdr:colOff>177800</xdr:colOff>
      <xdr:row>58</xdr:row>
      <xdr:rowOff>62680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0549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62680</xdr:rowOff>
    </xdr:from>
    <xdr:to>
      <xdr:col>107</xdr:col>
      <xdr:colOff>50800</xdr:colOff>
      <xdr:row>58</xdr:row>
      <xdr:rowOff>64664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06780"/>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64664</xdr:rowOff>
    </xdr:from>
    <xdr:to>
      <xdr:col>102</xdr:col>
      <xdr:colOff>114300</xdr:colOff>
      <xdr:row>58</xdr:row>
      <xdr:rowOff>65825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08764"/>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15153</xdr:rowOff>
    </xdr:from>
    <xdr:to>
      <xdr:col>116</xdr:col>
      <xdr:colOff>114300</xdr:colOff>
      <xdr:row>58</xdr:row>
      <xdr:rowOff>116753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145980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10591</xdr:rowOff>
    </xdr:from>
    <xdr:to>
      <xdr:col>112</xdr:col>
      <xdr:colOff>38100</xdr:colOff>
      <xdr:row>58</xdr:row>
      <xdr:rowOff>112191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128718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11880</xdr:rowOff>
    </xdr:from>
    <xdr:to>
      <xdr:col>107</xdr:col>
      <xdr:colOff>101600</xdr:colOff>
      <xdr:row>58</xdr:row>
      <xdr:rowOff>113480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13864</xdr:rowOff>
    </xdr:from>
    <xdr:to>
      <xdr:col>102</xdr:col>
      <xdr:colOff>165100</xdr:colOff>
      <xdr:row>58</xdr:row>
      <xdr:rowOff>115464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131991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3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15025</xdr:rowOff>
    </xdr:from>
    <xdr:to>
      <xdr:col>98</xdr:col>
      <xdr:colOff>38100</xdr:colOff>
      <xdr:row>58</xdr:row>
      <xdr:rowOff>116625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133152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151847</xdr:rowOff>
    </xdr:from>
    <xdr:to>
      <xdr:col>116</xdr:col>
      <xdr:colOff>63500</xdr:colOff>
      <xdr:row>76</xdr:row>
      <xdr:rowOff>90188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0597"/>
          <a:ext cx="8382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90188</xdr:rowOff>
    </xdr:from>
    <xdr:to>
      <xdr:col>111</xdr:col>
      <xdr:colOff>177800</xdr:colOff>
      <xdr:row>76</xdr:row>
      <xdr:rowOff>114029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20388"/>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98560</xdr:rowOff>
    </xdr:from>
    <xdr:to>
      <xdr:col>107</xdr:col>
      <xdr:colOff>50800</xdr:colOff>
      <xdr:row>76</xdr:row>
      <xdr:rowOff>114029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2876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98560</xdr:rowOff>
    </xdr:from>
    <xdr:to>
      <xdr:col>102</xdr:col>
      <xdr:colOff>114300</xdr:colOff>
      <xdr:row>76</xdr:row>
      <xdr:rowOff>120676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28760"/>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101047</xdr:rowOff>
    </xdr:from>
    <xdr:to>
      <xdr:col>116</xdr:col>
      <xdr:colOff>114300</xdr:colOff>
      <xdr:row>76</xdr:row>
      <xdr:rowOff>31197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123924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39388</xdr:rowOff>
    </xdr:from>
    <xdr:to>
      <xdr:col>112</xdr:col>
      <xdr:colOff>38100</xdr:colOff>
      <xdr:row>76</xdr:row>
      <xdr:rowOff>140988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157516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4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63229</xdr:rowOff>
    </xdr:from>
    <xdr:to>
      <xdr:col>107</xdr:col>
      <xdr:colOff>101600</xdr:colOff>
      <xdr:row>76</xdr:row>
      <xdr:rowOff>164829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9905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47760</xdr:rowOff>
    </xdr:from>
    <xdr:to>
      <xdr:col>102</xdr:col>
      <xdr:colOff>165100</xdr:colOff>
      <xdr:row>76</xdr:row>
      <xdr:rowOff>149360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165887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5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69876</xdr:rowOff>
    </xdr:from>
    <xdr:to>
      <xdr:col>98</xdr:col>
      <xdr:colOff>38100</xdr:colOff>
      <xdr:row>77</xdr:row>
      <xdr:rowOff>26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16553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7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83,397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く推移している。これは、これまで新規事業を抑制してきたことが主な要因となっており、今後においても公共施設等総合管理計画及び各個別施設計画に基づき、事業の取捨選択を徹底していくことで、事業量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
2,429
250.13
3,384,607
3,217,111
164,090
2,314,157
2,874,339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134842</xdr:rowOff>
    </xdr:from>
    <xdr:to>
      <xdr:col>24</xdr:col>
      <xdr:colOff>63500</xdr:colOff>
      <xdr:row>37</xdr:row>
      <xdr:rowOff>68319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7042"/>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68319</xdr:rowOff>
    </xdr:from>
    <xdr:to>
      <xdr:col>19</xdr:col>
      <xdr:colOff>177800</xdr:colOff>
      <xdr:row>37</xdr:row>
      <xdr:rowOff>75540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1969"/>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75540</xdr:rowOff>
    </xdr:from>
    <xdr:to>
      <xdr:col>15</xdr:col>
      <xdr:colOff>50800</xdr:colOff>
      <xdr:row>37</xdr:row>
      <xdr:rowOff>79159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919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79159</xdr:rowOff>
    </xdr:from>
    <xdr:to>
      <xdr:col>10</xdr:col>
      <xdr:colOff>114300</xdr:colOff>
      <xdr:row>37</xdr:row>
      <xdr:rowOff>85617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2809"/>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84042</xdr:rowOff>
    </xdr:from>
    <xdr:to>
      <xdr:col>24</xdr:col>
      <xdr:colOff>114300</xdr:colOff>
      <xdr:row>37</xdr:row>
      <xdr:rowOff>14192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106919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17519</xdr:rowOff>
    </xdr:from>
    <xdr:to>
      <xdr:col>20</xdr:col>
      <xdr:colOff>38100</xdr:colOff>
      <xdr:row>37</xdr:row>
      <xdr:rowOff>119119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110246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24740</xdr:rowOff>
    </xdr:from>
    <xdr:to>
      <xdr:col>15</xdr:col>
      <xdr:colOff>101600</xdr:colOff>
      <xdr:row>37</xdr:row>
      <xdr:rowOff>126340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117467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28359</xdr:rowOff>
    </xdr:from>
    <xdr:to>
      <xdr:col>10</xdr:col>
      <xdr:colOff>165100</xdr:colOff>
      <xdr:row>37</xdr:row>
      <xdr:rowOff>129959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121086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34817</xdr:rowOff>
    </xdr:from>
    <xdr:to>
      <xdr:col>6</xdr:col>
      <xdr:colOff>38100</xdr:colOff>
      <xdr:row>37</xdr:row>
      <xdr:rowOff>136417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61173</xdr:rowOff>
    </xdr:from>
    <xdr:to>
      <xdr:col>24</xdr:col>
      <xdr:colOff>63500</xdr:colOff>
      <xdr:row>57</xdr:row>
      <xdr:rowOff>76180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33823"/>
          <a:ext cx="8382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52319</xdr:rowOff>
    </xdr:from>
    <xdr:to>
      <xdr:col>19</xdr:col>
      <xdr:colOff>177800</xdr:colOff>
      <xdr:row>57</xdr:row>
      <xdr:rowOff>61173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24969"/>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19125</xdr:rowOff>
    </xdr:from>
    <xdr:to>
      <xdr:col>15</xdr:col>
      <xdr:colOff>50800</xdr:colOff>
      <xdr:row>57</xdr:row>
      <xdr:rowOff>52319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91775"/>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19125</xdr:rowOff>
    </xdr:from>
    <xdr:to>
      <xdr:col>10</xdr:col>
      <xdr:colOff>114300</xdr:colOff>
      <xdr:row>57</xdr:row>
      <xdr:rowOff>98653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1775"/>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25380</xdr:rowOff>
    </xdr:from>
    <xdr:to>
      <xdr:col>24</xdr:col>
      <xdr:colOff>114300</xdr:colOff>
      <xdr:row>57</xdr:row>
      <xdr:rowOff>126980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111757</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10373</xdr:rowOff>
    </xdr:from>
    <xdr:to>
      <xdr:col>20</xdr:col>
      <xdr:colOff>38100</xdr:colOff>
      <xdr:row>57</xdr:row>
      <xdr:rowOff>111973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103100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7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xdr:rowOff>
    </xdr:from>
    <xdr:to>
      <xdr:col>15</xdr:col>
      <xdr:colOff>101600</xdr:colOff>
      <xdr:row>57</xdr:row>
      <xdr:rowOff>103119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94246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6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139775</xdr:rowOff>
    </xdr:from>
    <xdr:to>
      <xdr:col>10</xdr:col>
      <xdr:colOff>165100</xdr:colOff>
      <xdr:row>57</xdr:row>
      <xdr:rowOff>69925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61052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47853</xdr:rowOff>
    </xdr:from>
    <xdr:to>
      <xdr:col>6</xdr:col>
      <xdr:colOff>38100</xdr:colOff>
      <xdr:row>57</xdr:row>
      <xdr:rowOff>149453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140580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xdr:rowOff>
    </xdr:from>
    <xdr:to>
      <xdr:col>24</xdr:col>
      <xdr:colOff>63500</xdr:colOff>
      <xdr:row>76</xdr:row>
      <xdr:rowOff>51127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32409"/>
          <a:ext cx="838200" cy="4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2209</xdr:rowOff>
    </xdr:from>
    <xdr:to>
      <xdr:col>19</xdr:col>
      <xdr:colOff>177800</xdr:colOff>
      <xdr:row>76</xdr:row>
      <xdr:rowOff>69520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3240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69520</xdr:rowOff>
    </xdr:from>
    <xdr:to>
      <xdr:col>15</xdr:col>
      <xdr:colOff>50800</xdr:colOff>
      <xdr:row>76</xdr:row>
      <xdr:rowOff>134327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99720"/>
          <a:ext cx="8890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134327</xdr:rowOff>
    </xdr:from>
    <xdr:to>
      <xdr:col>10</xdr:col>
      <xdr:colOff>114300</xdr:colOff>
      <xdr:row>76</xdr:row>
      <xdr:rowOff>146000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64527"/>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xdr:rowOff>
    </xdr:from>
    <xdr:to>
      <xdr:col>24</xdr:col>
      <xdr:colOff>114300</xdr:colOff>
      <xdr:row>76</xdr:row>
      <xdr:rowOff>101927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150204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122858</xdr:rowOff>
    </xdr:from>
    <xdr:to>
      <xdr:col>20</xdr:col>
      <xdr:colOff>38100</xdr:colOff>
      <xdr:row>76</xdr:row>
      <xdr:rowOff>53008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69535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18720</xdr:rowOff>
    </xdr:from>
    <xdr:to>
      <xdr:col>15</xdr:col>
      <xdr:colOff>101600</xdr:colOff>
      <xdr:row>76</xdr:row>
      <xdr:rowOff>120320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111447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83527</xdr:rowOff>
    </xdr:from>
    <xdr:to>
      <xdr:col>10</xdr:col>
      <xdr:colOff>165100</xdr:colOff>
      <xdr:row>77</xdr:row>
      <xdr:rowOff>13677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95200</xdr:rowOff>
    </xdr:from>
    <xdr:to>
      <xdr:col>6</xdr:col>
      <xdr:colOff>38100</xdr:colOff>
      <xdr:row>77</xdr:row>
      <xdr:rowOff>25350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88636</xdr:rowOff>
    </xdr:from>
    <xdr:to>
      <xdr:col>24</xdr:col>
      <xdr:colOff>63500</xdr:colOff>
      <xdr:row>97</xdr:row>
      <xdr:rowOff>168960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9286"/>
          <a:ext cx="838200" cy="8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159266</xdr:rowOff>
    </xdr:from>
    <xdr:to>
      <xdr:col>19</xdr:col>
      <xdr:colOff>177800</xdr:colOff>
      <xdr:row>97</xdr:row>
      <xdr:rowOff>168960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89916"/>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159266</xdr:rowOff>
    </xdr:from>
    <xdr:to>
      <xdr:col>15</xdr:col>
      <xdr:colOff>50800</xdr:colOff>
      <xdr:row>97</xdr:row>
      <xdr:rowOff>166026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89916"/>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153510</xdr:rowOff>
    </xdr:from>
    <xdr:to>
      <xdr:col>10</xdr:col>
      <xdr:colOff>114300</xdr:colOff>
      <xdr:row>97</xdr:row>
      <xdr:rowOff>166026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84160"/>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37836</xdr:rowOff>
    </xdr:from>
    <xdr:to>
      <xdr:col>24</xdr:col>
      <xdr:colOff>114300</xdr:colOff>
      <xdr:row>97</xdr:row>
      <xdr:rowOff>139436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60713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118160</xdr:rowOff>
    </xdr:from>
    <xdr:to>
      <xdr:col>20</xdr:col>
      <xdr:colOff>38100</xdr:colOff>
      <xdr:row>98</xdr:row>
      <xdr:rowOff>48310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39437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4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108466</xdr:rowOff>
    </xdr:from>
    <xdr:to>
      <xdr:col>15</xdr:col>
      <xdr:colOff>101600</xdr:colOff>
      <xdr:row>98</xdr:row>
      <xdr:rowOff>38616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29743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3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115226</xdr:rowOff>
    </xdr:from>
    <xdr:to>
      <xdr:col>10</xdr:col>
      <xdr:colOff>165100</xdr:colOff>
      <xdr:row>98</xdr:row>
      <xdr:rowOff>45376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36503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102710</xdr:rowOff>
    </xdr:from>
    <xdr:to>
      <xdr:col>6</xdr:col>
      <xdr:colOff>38100</xdr:colOff>
      <xdr:row>98</xdr:row>
      <xdr:rowOff>32860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49387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21916</xdr:rowOff>
    </xdr:from>
    <xdr:to>
      <xdr:col>55</xdr:col>
      <xdr:colOff>0</xdr:colOff>
      <xdr:row>38</xdr:row>
      <xdr:rowOff>57295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7016"/>
          <a:ext cx="8382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21916</xdr:rowOff>
    </xdr:from>
    <xdr:to>
      <xdr:col>50</xdr:col>
      <xdr:colOff>114300</xdr:colOff>
      <xdr:row>38</xdr:row>
      <xdr:rowOff>71882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37016"/>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117166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6982"/>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117166</xdr:rowOff>
    </xdr:from>
    <xdr:to>
      <xdr:col>41</xdr:col>
      <xdr:colOff>50800</xdr:colOff>
      <xdr:row>38</xdr:row>
      <xdr:rowOff>149715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2266"/>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6495</xdr:rowOff>
    </xdr:from>
    <xdr:to>
      <xdr:col>55</xdr:col>
      <xdr:colOff>50800</xdr:colOff>
      <xdr:row>38</xdr:row>
      <xdr:rowOff>108095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29372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142566</xdr:rowOff>
    </xdr:from>
    <xdr:to>
      <xdr:col>50</xdr:col>
      <xdr:colOff>165100</xdr:colOff>
      <xdr:row>38</xdr:row>
      <xdr:rowOff>72716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6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139209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66366</xdr:rowOff>
    </xdr:from>
    <xdr:to>
      <xdr:col>41</xdr:col>
      <xdr:colOff>101600</xdr:colOff>
      <xdr:row>38</xdr:row>
      <xdr:rowOff>167966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13043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5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98915</xdr:rowOff>
    </xdr:from>
    <xdr:to>
      <xdr:col>36</xdr:col>
      <xdr:colOff>165100</xdr:colOff>
      <xdr:row>39</xdr:row>
      <xdr:rowOff>29065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45592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131828</xdr:rowOff>
    </xdr:from>
    <xdr:to>
      <xdr:col>55</xdr:col>
      <xdr:colOff>0</xdr:colOff>
      <xdr:row>57</xdr:row>
      <xdr:rowOff>136855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4478"/>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102701</xdr:rowOff>
    </xdr:from>
    <xdr:to>
      <xdr:col>50</xdr:col>
      <xdr:colOff>114300</xdr:colOff>
      <xdr:row>57</xdr:row>
      <xdr:rowOff>131828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75351"/>
          <a:ext cx="8890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102701</xdr:rowOff>
    </xdr:from>
    <xdr:to>
      <xdr:col>45</xdr:col>
      <xdr:colOff>177800</xdr:colOff>
      <xdr:row>57</xdr:row>
      <xdr:rowOff>131869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75351"/>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123522</xdr:rowOff>
    </xdr:from>
    <xdr:to>
      <xdr:col>41</xdr:col>
      <xdr:colOff>50800</xdr:colOff>
      <xdr:row>57</xdr:row>
      <xdr:rowOff>131869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96172"/>
          <a:ext cx="8890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86055</xdr:rowOff>
    </xdr:from>
    <xdr:to>
      <xdr:col>55</xdr:col>
      <xdr:colOff>50800</xdr:colOff>
      <xdr:row>58</xdr:row>
      <xdr:rowOff>16205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81028</xdr:rowOff>
    </xdr:from>
    <xdr:to>
      <xdr:col>50</xdr:col>
      <xdr:colOff>165100</xdr:colOff>
      <xdr:row>58</xdr:row>
      <xdr:rowOff>11178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2305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51901</xdr:rowOff>
    </xdr:from>
    <xdr:to>
      <xdr:col>46</xdr:col>
      <xdr:colOff>38100</xdr:colOff>
      <xdr:row>57</xdr:row>
      <xdr:rowOff>153501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144628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1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81069</xdr:rowOff>
    </xdr:from>
    <xdr:to>
      <xdr:col>41</xdr:col>
      <xdr:colOff>101600</xdr:colOff>
      <xdr:row>58</xdr:row>
      <xdr:rowOff>11219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2346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72722</xdr:rowOff>
    </xdr:from>
    <xdr:to>
      <xdr:col>36</xdr:col>
      <xdr:colOff>165100</xdr:colOff>
      <xdr:row>58</xdr:row>
      <xdr:rowOff>2872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165449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9154</xdr:rowOff>
    </xdr:from>
    <xdr:to>
      <xdr:col>55</xdr:col>
      <xdr:colOff>0</xdr:colOff>
      <xdr:row>78</xdr:row>
      <xdr:rowOff>92521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82254"/>
          <a:ext cx="8382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9154</xdr:rowOff>
    </xdr:from>
    <xdr:to>
      <xdr:col>50</xdr:col>
      <xdr:colOff>114300</xdr:colOff>
      <xdr:row>78</xdr:row>
      <xdr:rowOff>64674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2254"/>
          <a:ext cx="889000" cy="5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63325</xdr:rowOff>
    </xdr:from>
    <xdr:to>
      <xdr:col>45</xdr:col>
      <xdr:colOff>177800</xdr:colOff>
      <xdr:row>78</xdr:row>
      <xdr:rowOff>64674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642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63325</xdr:rowOff>
    </xdr:from>
    <xdr:to>
      <xdr:col>41</xdr:col>
      <xdr:colOff>50800</xdr:colOff>
      <xdr:row>78</xdr:row>
      <xdr:rowOff>134266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425"/>
          <a:ext cx="889000" cy="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41721</xdr:rowOff>
    </xdr:from>
    <xdr:to>
      <xdr:col>55</xdr:col>
      <xdr:colOff>50800</xdr:colOff>
      <xdr:row>78</xdr:row>
      <xdr:rowOff>143321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128098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129804</xdr:rowOff>
    </xdr:from>
    <xdr:to>
      <xdr:col>50</xdr:col>
      <xdr:colOff>165100</xdr:colOff>
      <xdr:row>78</xdr:row>
      <xdr:rowOff>59954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51081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2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13874</xdr:rowOff>
    </xdr:from>
    <xdr:to>
      <xdr:col>46</xdr:col>
      <xdr:colOff>38100</xdr:colOff>
      <xdr:row>78</xdr:row>
      <xdr:rowOff>115474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12525</xdr:rowOff>
    </xdr:from>
    <xdr:to>
      <xdr:col>41</xdr:col>
      <xdr:colOff>101600</xdr:colOff>
      <xdr:row>78</xdr:row>
      <xdr:rowOff>114125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83466</xdr:rowOff>
    </xdr:from>
    <xdr:to>
      <xdr:col>36</xdr:col>
      <xdr:colOff>165100</xdr:colOff>
      <xdr:row>79</xdr:row>
      <xdr:rowOff>13616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153774</xdr:rowOff>
    </xdr:from>
    <xdr:to>
      <xdr:col>55</xdr:col>
      <xdr:colOff>0</xdr:colOff>
      <xdr:row>97</xdr:row>
      <xdr:rowOff>155618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4424"/>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109799</xdr:rowOff>
    </xdr:from>
    <xdr:to>
      <xdr:col>50</xdr:col>
      <xdr:colOff>114300</xdr:colOff>
      <xdr:row>97</xdr:row>
      <xdr:rowOff>155618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40449"/>
          <a:ext cx="889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109799</xdr:rowOff>
    </xdr:from>
    <xdr:to>
      <xdr:col>45</xdr:col>
      <xdr:colOff>177800</xdr:colOff>
      <xdr:row>97</xdr:row>
      <xdr:rowOff>119915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0449"/>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119915</xdr:rowOff>
    </xdr:from>
    <xdr:to>
      <xdr:col>41</xdr:col>
      <xdr:colOff>50800</xdr:colOff>
      <xdr:row>97</xdr:row>
      <xdr:rowOff>147917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0565"/>
          <a:ext cx="8890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102974</xdr:rowOff>
    </xdr:from>
    <xdr:to>
      <xdr:col>55</xdr:col>
      <xdr:colOff>50800</xdr:colOff>
      <xdr:row>98</xdr:row>
      <xdr:rowOff>33124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125851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104818</xdr:rowOff>
    </xdr:from>
    <xdr:to>
      <xdr:col>50</xdr:col>
      <xdr:colOff>165100</xdr:colOff>
      <xdr:row>98</xdr:row>
      <xdr:rowOff>34968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51495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58999</xdr:rowOff>
    </xdr:from>
    <xdr:to>
      <xdr:col>46</xdr:col>
      <xdr:colOff>38100</xdr:colOff>
      <xdr:row>97</xdr:row>
      <xdr:rowOff>160599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6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69115</xdr:rowOff>
    </xdr:from>
    <xdr:to>
      <xdr:col>41</xdr:col>
      <xdr:colOff>101600</xdr:colOff>
      <xdr:row>97</xdr:row>
      <xdr:rowOff>170715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15792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7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97117</xdr:rowOff>
    </xdr:from>
    <xdr:to>
      <xdr:col>36</xdr:col>
      <xdr:colOff>165100</xdr:colOff>
      <xdr:row>98</xdr:row>
      <xdr:rowOff>27267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43794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0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156580</xdr:rowOff>
    </xdr:from>
    <xdr:to>
      <xdr:col>85</xdr:col>
      <xdr:colOff>127000</xdr:colOff>
      <xdr:row>36</xdr:row>
      <xdr:rowOff>157055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28780"/>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157055</xdr:rowOff>
    </xdr:from>
    <xdr:to>
      <xdr:col>81</xdr:col>
      <xdr:colOff>50800</xdr:colOff>
      <xdr:row>36</xdr:row>
      <xdr:rowOff>161984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29255"/>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60207</xdr:rowOff>
    </xdr:from>
    <xdr:to>
      <xdr:col>76</xdr:col>
      <xdr:colOff>114300</xdr:colOff>
      <xdr:row>36</xdr:row>
      <xdr:rowOff>161984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32407"/>
          <a:ext cx="889000" cy="1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60207</xdr:rowOff>
    </xdr:from>
    <xdr:to>
      <xdr:col>71</xdr:col>
      <xdr:colOff>177800</xdr:colOff>
      <xdr:row>37</xdr:row>
      <xdr:rowOff>50258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32407"/>
          <a:ext cx="889000" cy="1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105780</xdr:rowOff>
    </xdr:from>
    <xdr:to>
      <xdr:col>85</xdr:col>
      <xdr:colOff>177800</xdr:colOff>
      <xdr:row>37</xdr:row>
      <xdr:rowOff>35930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128657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2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106255</xdr:rowOff>
    </xdr:from>
    <xdr:to>
      <xdr:col>81</xdr:col>
      <xdr:colOff>101600</xdr:colOff>
      <xdr:row>37</xdr:row>
      <xdr:rowOff>36405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52932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111184</xdr:rowOff>
    </xdr:from>
    <xdr:to>
      <xdr:col>76</xdr:col>
      <xdr:colOff>165100</xdr:colOff>
      <xdr:row>37</xdr:row>
      <xdr:rowOff>41334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57861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9407</xdr:rowOff>
    </xdr:from>
    <xdr:to>
      <xdr:col>72</xdr:col>
      <xdr:colOff>38100</xdr:colOff>
      <xdr:row>36</xdr:row>
      <xdr:rowOff>111007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127534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170908</xdr:rowOff>
    </xdr:from>
    <xdr:to>
      <xdr:col>67</xdr:col>
      <xdr:colOff>101600</xdr:colOff>
      <xdr:row>37</xdr:row>
      <xdr:rowOff>101058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117585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8316</xdr:rowOff>
    </xdr:from>
    <xdr:to>
      <xdr:col>85</xdr:col>
      <xdr:colOff>127000</xdr:colOff>
      <xdr:row>58</xdr:row>
      <xdr:rowOff>8672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52416"/>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150608</xdr:rowOff>
    </xdr:from>
    <xdr:to>
      <xdr:col>81</xdr:col>
      <xdr:colOff>50800</xdr:colOff>
      <xdr:row>58</xdr:row>
      <xdr:rowOff>8316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23258"/>
          <a:ext cx="8890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150608</xdr:rowOff>
    </xdr:from>
    <xdr:to>
      <xdr:col>76</xdr:col>
      <xdr:colOff>114300</xdr:colOff>
      <xdr:row>57</xdr:row>
      <xdr:rowOff>156521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23258"/>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156521</xdr:rowOff>
    </xdr:from>
    <xdr:to>
      <xdr:col>71</xdr:col>
      <xdr:colOff>177800</xdr:colOff>
      <xdr:row>58</xdr:row>
      <xdr:rowOff>7542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917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129322</xdr:rowOff>
    </xdr:from>
    <xdr:to>
      <xdr:col>85</xdr:col>
      <xdr:colOff>177800</xdr:colOff>
      <xdr:row>58</xdr:row>
      <xdr:rowOff>59472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44249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128966</xdr:rowOff>
    </xdr:from>
    <xdr:to>
      <xdr:col>81</xdr:col>
      <xdr:colOff>101600</xdr:colOff>
      <xdr:row>58</xdr:row>
      <xdr:rowOff>59116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50243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9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99808</xdr:rowOff>
    </xdr:from>
    <xdr:to>
      <xdr:col>76</xdr:col>
      <xdr:colOff>165100</xdr:colOff>
      <xdr:row>58</xdr:row>
      <xdr:rowOff>29958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21085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105721</xdr:rowOff>
    </xdr:from>
    <xdr:to>
      <xdr:col>72</xdr:col>
      <xdr:colOff>38100</xdr:colOff>
      <xdr:row>58</xdr:row>
      <xdr:rowOff>35871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26998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128192</xdr:rowOff>
    </xdr:from>
    <xdr:to>
      <xdr:col>67</xdr:col>
      <xdr:colOff>101600</xdr:colOff>
      <xdr:row>58</xdr:row>
      <xdr:rowOff>58342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49469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41704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254"/>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41704</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6254"/>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41464</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6014"/>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162354</xdr:rowOff>
    </xdr:from>
    <xdr:to>
      <xdr:col>81</xdr:col>
      <xdr:colOff>101600</xdr:colOff>
      <xdr:row>79</xdr:row>
      <xdr:rowOff>92504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83631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162114</xdr:rowOff>
    </xdr:from>
    <xdr:to>
      <xdr:col>67</xdr:col>
      <xdr:colOff>101600</xdr:colOff>
      <xdr:row>79</xdr:row>
      <xdr:rowOff>92264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83391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111633</xdr:rowOff>
    </xdr:from>
    <xdr:to>
      <xdr:col>85</xdr:col>
      <xdr:colOff>127000</xdr:colOff>
      <xdr:row>97</xdr:row>
      <xdr:rowOff>124620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42283"/>
          <a:ext cx="8382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122600</xdr:rowOff>
    </xdr:from>
    <xdr:to>
      <xdr:col>81</xdr:col>
      <xdr:colOff>50800</xdr:colOff>
      <xdr:row>97</xdr:row>
      <xdr:rowOff>124620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5325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122600</xdr:rowOff>
    </xdr:from>
    <xdr:to>
      <xdr:col>76</xdr:col>
      <xdr:colOff>114300</xdr:colOff>
      <xdr:row>97</xdr:row>
      <xdr:rowOff>128921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53250"/>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128921</xdr:rowOff>
    </xdr:from>
    <xdr:to>
      <xdr:col>71</xdr:col>
      <xdr:colOff>177800</xdr:colOff>
      <xdr:row>97</xdr:row>
      <xdr:rowOff>144428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59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60833</xdr:rowOff>
    </xdr:from>
    <xdr:to>
      <xdr:col>85</xdr:col>
      <xdr:colOff>177800</xdr:colOff>
      <xdr:row>97</xdr:row>
      <xdr:rowOff>162433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39260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73820</xdr:rowOff>
    </xdr:from>
    <xdr:to>
      <xdr:col>81</xdr:col>
      <xdr:colOff>101600</xdr:colOff>
      <xdr:row>98</xdr:row>
      <xdr:rowOff>3970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166547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71800</xdr:rowOff>
    </xdr:from>
    <xdr:to>
      <xdr:col>76</xdr:col>
      <xdr:colOff>165100</xdr:colOff>
      <xdr:row>98</xdr:row>
      <xdr:rowOff>1950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164527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9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78121</xdr:rowOff>
    </xdr:from>
    <xdr:to>
      <xdr:col>72</xdr:col>
      <xdr:colOff>38100</xdr:colOff>
      <xdr:row>98</xdr:row>
      <xdr:rowOff>8271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170848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93628</xdr:rowOff>
    </xdr:from>
    <xdr:to>
      <xdr:col>67</xdr:col>
      <xdr:colOff>101600</xdr:colOff>
      <xdr:row>98</xdr:row>
      <xdr:rowOff>23778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14905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176,381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主な要因としては、継続事業として実施している公営住宅の整備事業や公共施設長寿命化修繕事業による橋梁及びトンネルの長寿命化のための事業費が増加していることが要因である。また、消防費が住民一人当たり</a:t>
          </a:r>
          <a:r>
            <a:rPr kumimoji="1" lang="en-US" altLang="ja-JP" sz="1300">
              <a:latin typeface="ＭＳ Ｐゴシック" panose="020B0600070205080204" pitchFamily="50" charset="-128"/>
              <a:ea typeface="ＭＳ Ｐゴシック" panose="020B0600070205080204" pitchFamily="50" charset="-128"/>
            </a:rPr>
            <a:t>71,308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円となっており、類似団体平均に比べ高い数値となっているが、主な要因としては、消防団のポンプ自動車の更新時期を迎えていることが要因である。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普通建設事業費等の抑制により実質単年度収支については黒字となっている。今後も引き続き経費節減等により財政の健全化を図っていく。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も赤字額は発生していないが、今後において上下水道事業に係るインフラの老朽化に伴う整備や、高齢化等に伴う介護保険事業に係る保険給付費の増加が見込まれることから、更なる経費の適正化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過年度における事業実施により元利償還金が増加傾向にある。今後においては公共施設の老朽化に伴う整備による増加も見込まれるため、起債に大きく頼ることのない財政運営に努める。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実質公債費比率の算定に用いる満期一括償還地方債の償還の財源としての積み立てはない。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近年地方債の新規発行を伴う普通建設事業を抑制してきたことから地方債残高が減少し、普通交付税や剰余金を財源とした充当可能基金が増加したため、大きく減少している。今後においては、地方債償還に係る増加が見込まれることから、新規事業の実施については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施設の老朽化に伴う整備のための公共施設等整備基金への積み立てや国営緊急農地再編整備事業負担金のための産業振興基金への積み立てを行い、自治体ＤＸの推進に向けて新たにデジタル化推進基金を創設し積み立て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様化する住民ニーズに対応するため、まちづくりに対する財源が必要となっているため、基金全体として現状を維持していかなければならないことから、事務事業の見直しを図り、基金に頼ることの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研修派遣事業基金：まちづくりのための研修派遣の推進を図る。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デジタル化推進基金：自治体ＤＸを推進し、住民の利便性や行政運営の効率化を図る。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公共施設等整備基金：施設の老朽化等に伴う整備に備え継続的に積み立てを行っていることによる増加。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産業振興基金：国営緊急農地再編整備事業に伴う負担金支出のために継続的に積み立てを行っていることによる増加。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デジタル化推進基金：自治体ＤＸの推進に伴い継続的に積み立てを行っていることによる増加。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研修派遣事業基金：各種研修の実施に伴う取崩額の増加に伴う減少。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ふるさと創生基金：ふるさと応援寄附金の減少に伴う減少。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公共施設等整備基金：庁舎の耐震化整備のため計画的に積み立てを行っていく。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産業振興基金：国営緊急農地再編整備事業完了時までに計画的に積み立てを行っていく。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デジタル化推進基金：自治体ＤＸの推進のため計画的に積み立てを行っていく。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普通交付税等の増加に伴う積立額が増加している。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今後、人口減少等により普通交付税の減少が見込まれるため、財政調整基金を取り崩す必要がでてくるが、災害への備え等のため、計画的に積み立てる必要がある。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普通交付税のうち臨時財政対策債償還基金費相当分を積み立てたことにより増加している。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今後も地方債償還のため計画的に維持していく。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3384607</v>
      </c>
      <c r="BO4" s="371"/>
      <c r="BP4" s="371"/>
      <c r="BQ4" s="371"/>
      <c r="BR4" s="371"/>
      <c r="BS4" s="371"/>
      <c r="BT4" s="371"/>
      <c r="BU4" s="372"/>
      <c r="BV4" s="370">
        <v>3552219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3217111</v>
      </c>
      <c r="BO5" s="408"/>
      <c r="BP5" s="408"/>
      <c r="BQ5" s="408"/>
      <c r="BR5" s="408"/>
      <c r="BS5" s="408"/>
      <c r="BT5" s="408"/>
      <c r="BU5" s="409"/>
      <c r="BV5" s="407">
        <v>3408516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89.8</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167496</v>
      </c>
      <c r="BO6" s="408"/>
      <c r="BP6" s="408"/>
      <c r="BQ6" s="408"/>
      <c r="BR6" s="408"/>
      <c r="BS6" s="408"/>
      <c r="BT6" s="408"/>
      <c r="BU6" s="409"/>
      <c r="BV6" s="407">
        <v>143703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90.6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3406</v>
      </c>
      <c r="BO7" s="408"/>
      <c r="BP7" s="408"/>
      <c r="BQ7" s="408"/>
      <c r="BR7" s="408"/>
      <c r="BS7" s="408"/>
      <c r="BT7" s="408"/>
      <c r="BU7" s="409"/>
      <c r="BV7" s="407">
        <v>1000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2314157</v>
      </c>
      <c r="CU7" s="408"/>
      <c r="CV7" s="408"/>
      <c r="CW7" s="408"/>
      <c r="CX7" s="408"/>
      <c r="CY7" s="408"/>
      <c r="CZ7" s="408"/>
      <c r="DA7" s="409"/>
      <c r="DB7" s="407">
        <v>2268397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164090</v>
      </c>
      <c r="BO8" s="408"/>
      <c r="BP8" s="408"/>
      <c r="BQ8" s="408"/>
      <c r="BR8" s="408"/>
      <c r="BS8" s="408"/>
      <c r="BT8" s="408"/>
      <c r="BU8" s="409"/>
      <c r="BV8" s="407">
        <v>142703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2605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21387</v>
      </c>
      <c r="BO9" s="408"/>
      <c r="BP9" s="408"/>
      <c r="BQ9" s="408"/>
      <c r="BR9" s="408"/>
      <c r="BS9" s="408"/>
      <c r="BT9" s="408"/>
      <c r="BU9" s="409"/>
      <c r="BV9" s="407">
        <v>41653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11.8</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2976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379</v>
      </c>
      <c r="BO10" s="408"/>
      <c r="BP10" s="408"/>
      <c r="BQ10" s="408"/>
      <c r="BR10" s="408"/>
      <c r="BS10" s="408"/>
      <c r="BT10" s="408"/>
      <c r="BU10" s="409"/>
      <c r="BV10" s="407">
        <v>487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2480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101080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2429</v>
      </c>
      <c r="S13" s="492"/>
      <c r="T13" s="492"/>
      <c r="U13" s="492"/>
      <c r="V13" s="493"/>
      <c r="W13" s="423" t="s">
        <v>131</v>
      </c>
      <c r="X13" s="424"/>
      <c r="Y13" s="424"/>
      <c r="Z13" s="424"/>
      <c r="AA13" s="424"/>
      <c r="AB13" s="414"/>
      <c r="AC13" s="458">
        <v>378</v>
      </c>
      <c r="AD13" s="459"/>
      <c r="AE13" s="459"/>
      <c r="AF13" s="459"/>
      <c r="AG13" s="501"/>
      <c r="AH13" s="458">
        <v>435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21766</v>
      </c>
      <c r="BO13" s="408"/>
      <c r="BP13" s="408"/>
      <c r="BQ13" s="408"/>
      <c r="BR13" s="408"/>
      <c r="BS13" s="408"/>
      <c r="BT13" s="408"/>
      <c r="BU13" s="409"/>
      <c r="BV13" s="407">
        <v>-58940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2569</v>
      </c>
      <c r="S14" s="492"/>
      <c r="T14" s="492"/>
      <c r="U14" s="492"/>
      <c r="V14" s="493"/>
      <c r="W14" s="397"/>
      <c r="X14" s="398"/>
      <c r="Y14" s="398"/>
      <c r="Z14" s="398"/>
      <c r="AA14" s="398"/>
      <c r="AB14" s="387"/>
      <c r="AC14" s="494">
        <v>30</v>
      </c>
      <c r="AD14" s="495"/>
      <c r="AE14" s="495"/>
      <c r="AF14" s="495"/>
      <c r="AG14" s="496"/>
      <c r="AH14" s="494">
        <v>30.6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2528</v>
      </c>
      <c r="S15" s="492"/>
      <c r="T15" s="492"/>
      <c r="U15" s="492"/>
      <c r="V15" s="493"/>
      <c r="W15" s="423" t="s">
        <v>137</v>
      </c>
      <c r="X15" s="424"/>
      <c r="Y15" s="424"/>
      <c r="Z15" s="424"/>
      <c r="AA15" s="424"/>
      <c r="AB15" s="414"/>
      <c r="AC15" s="458">
        <v>187</v>
      </c>
      <c r="AD15" s="459"/>
      <c r="AE15" s="459"/>
      <c r="AF15" s="459"/>
      <c r="AG15" s="501"/>
      <c r="AH15" s="458">
        <v>225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328958</v>
      </c>
      <c r="BO15" s="371"/>
      <c r="BP15" s="371"/>
      <c r="BQ15" s="371"/>
      <c r="BR15" s="371"/>
      <c r="BS15" s="371"/>
      <c r="BT15" s="371"/>
      <c r="BU15" s="372"/>
      <c r="BV15" s="370">
        <v>334112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14.8</v>
      </c>
      <c r="AD16" s="495"/>
      <c r="AE16" s="495"/>
      <c r="AF16" s="495"/>
      <c r="AG16" s="496"/>
      <c r="AH16" s="494">
        <v>15.8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2235659</v>
      </c>
      <c r="BO16" s="408"/>
      <c r="BP16" s="408"/>
      <c r="BQ16" s="408"/>
      <c r="BR16" s="408"/>
      <c r="BS16" s="408"/>
      <c r="BT16" s="408"/>
      <c r="BU16" s="409"/>
      <c r="BV16" s="407">
        <v>2175587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695</v>
      </c>
      <c r="AD17" s="459"/>
      <c r="AE17" s="459"/>
      <c r="AF17" s="459"/>
      <c r="AG17" s="501"/>
      <c r="AH17" s="458">
        <v>762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398884</v>
      </c>
      <c r="BO17" s="408"/>
      <c r="BP17" s="408"/>
      <c r="BQ17" s="408"/>
      <c r="BR17" s="408"/>
      <c r="BS17" s="408"/>
      <c r="BT17" s="408"/>
      <c r="BU17" s="409"/>
      <c r="BV17" s="407">
        <v>408161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250.13</v>
      </c>
      <c r="M18" s="534"/>
      <c r="N18" s="534"/>
      <c r="O18" s="534"/>
      <c r="P18" s="534"/>
      <c r="Q18" s="534"/>
      <c r="R18" s="535"/>
      <c r="S18" s="535"/>
      <c r="T18" s="535"/>
      <c r="U18" s="535"/>
      <c r="V18" s="536"/>
      <c r="W18" s="425"/>
      <c r="X18" s="426"/>
      <c r="Y18" s="426"/>
      <c r="Z18" s="426"/>
      <c r="AA18" s="426"/>
      <c r="AB18" s="417"/>
      <c r="AC18" s="537">
        <v>55.2</v>
      </c>
      <c r="AD18" s="538"/>
      <c r="AE18" s="538"/>
      <c r="AF18" s="538"/>
      <c r="AG18" s="539"/>
      <c r="AH18" s="537">
        <v>53.6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2101462</v>
      </c>
      <c r="BO18" s="408"/>
      <c r="BP18" s="408"/>
      <c r="BQ18" s="408"/>
      <c r="BR18" s="408"/>
      <c r="BS18" s="408"/>
      <c r="BT18" s="408"/>
      <c r="BU18" s="409"/>
      <c r="BV18" s="407">
        <v>2033253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2608565</v>
      </c>
      <c r="BO19" s="408"/>
      <c r="BP19" s="408"/>
      <c r="BQ19" s="408"/>
      <c r="BR19" s="408"/>
      <c r="BS19" s="408"/>
      <c r="BT19" s="408"/>
      <c r="BU19" s="409"/>
      <c r="BV19" s="407">
        <v>2666526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1189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2874339</v>
      </c>
      <c r="BO22" s="371"/>
      <c r="BP22" s="371"/>
      <c r="BQ22" s="371"/>
      <c r="BR22" s="371"/>
      <c r="BS22" s="371"/>
      <c r="BT22" s="371"/>
      <c r="BU22" s="372"/>
      <c r="BV22" s="370">
        <v>3067520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2609179</v>
      </c>
      <c r="BO23" s="408"/>
      <c r="BP23" s="408"/>
      <c r="BQ23" s="408"/>
      <c r="BR23" s="408"/>
      <c r="BS23" s="408"/>
      <c r="BT23" s="408"/>
      <c r="BU23" s="409"/>
      <c r="BV23" s="407">
        <v>2793599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6000</v>
      </c>
      <c r="R24" s="459"/>
      <c r="S24" s="459"/>
      <c r="T24" s="459"/>
      <c r="U24" s="459"/>
      <c r="V24" s="501"/>
      <c r="W24" s="553"/>
      <c r="X24" s="554"/>
      <c r="Y24" s="555"/>
      <c r="Z24" s="457" t="s">
        <v>162</v>
      </c>
      <c r="AA24" s="437"/>
      <c r="AB24" s="437"/>
      <c r="AC24" s="437"/>
      <c r="AD24" s="437"/>
      <c r="AE24" s="437"/>
      <c r="AF24" s="437"/>
      <c r="AG24" s="438"/>
      <c r="AH24" s="458">
        <v>63</v>
      </c>
      <c r="AI24" s="459"/>
      <c r="AJ24" s="459"/>
      <c r="AK24" s="459"/>
      <c r="AL24" s="501"/>
      <c r="AM24" s="458">
        <v>178920</v>
      </c>
      <c r="AN24" s="459"/>
      <c r="AO24" s="459"/>
      <c r="AP24" s="459"/>
      <c r="AQ24" s="459"/>
      <c r="AR24" s="501"/>
      <c r="AS24" s="458">
        <v>2840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1852216</v>
      </c>
      <c r="BO24" s="408"/>
      <c r="BP24" s="408"/>
      <c r="BQ24" s="408"/>
      <c r="BR24" s="408"/>
      <c r="BS24" s="408"/>
      <c r="BT24" s="408"/>
      <c r="BU24" s="409"/>
      <c r="BV24" s="407">
        <v>1930597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13097</v>
      </c>
      <c r="BO25" s="371"/>
      <c r="BP25" s="371"/>
      <c r="BQ25" s="371"/>
      <c r="BR25" s="371"/>
      <c r="BS25" s="371"/>
      <c r="BT25" s="371"/>
      <c r="BU25" s="372"/>
      <c r="BV25" s="370">
        <v>28704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2320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1790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595622</v>
      </c>
      <c r="BO28" s="371"/>
      <c r="BP28" s="371"/>
      <c r="BQ28" s="371"/>
      <c r="BR28" s="371"/>
      <c r="BS28" s="371"/>
      <c r="BT28" s="371"/>
      <c r="BU28" s="372"/>
      <c r="BV28" s="370">
        <v>575243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7</v>
      </c>
      <c r="M29" s="459"/>
      <c r="N29" s="459"/>
      <c r="O29" s="459"/>
      <c r="P29" s="501"/>
      <c r="Q29" s="458">
        <v>1580</v>
      </c>
      <c r="R29" s="459"/>
      <c r="S29" s="459"/>
      <c r="T29" s="459"/>
      <c r="U29" s="459"/>
      <c r="V29" s="501"/>
      <c r="W29" s="556"/>
      <c r="X29" s="557"/>
      <c r="Y29" s="558"/>
      <c r="Z29" s="457" t="s">
        <v>178</v>
      </c>
      <c r="AA29" s="437"/>
      <c r="AB29" s="437"/>
      <c r="AC29" s="437"/>
      <c r="AD29" s="437"/>
      <c r="AE29" s="437"/>
      <c r="AF29" s="437"/>
      <c r="AG29" s="438"/>
      <c r="AH29" s="458">
        <v>65</v>
      </c>
      <c r="AI29" s="459"/>
      <c r="AJ29" s="459"/>
      <c r="AK29" s="459"/>
      <c r="AL29" s="501"/>
      <c r="AM29" s="458">
        <v>183206</v>
      </c>
      <c r="AN29" s="459"/>
      <c r="AO29" s="459"/>
      <c r="AP29" s="459"/>
      <c r="AQ29" s="459"/>
      <c r="AR29" s="501"/>
      <c r="AS29" s="458">
        <v>2819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158668</v>
      </c>
      <c r="BO29" s="408"/>
      <c r="BP29" s="408"/>
      <c r="BQ29" s="408"/>
      <c r="BR29" s="408"/>
      <c r="BS29" s="408"/>
      <c r="BT29" s="408"/>
      <c r="BU29" s="409"/>
      <c r="BV29" s="407">
        <v>149783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95.3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1503526</v>
      </c>
      <c r="BO30" s="530"/>
      <c r="BP30" s="530"/>
      <c r="BQ30" s="530"/>
      <c r="BR30" s="530"/>
      <c r="BS30" s="530"/>
      <c r="BT30" s="530"/>
      <c r="BU30" s="531"/>
      <c r="BV30" s="529">
        <v>1381553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簡易水道事業特別会計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愛別町外３町塵芥処理組合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大雪浄化組合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大雪消防組合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上川教育研修センター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上川広域滞納整理機構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上川中部福祉事務組合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BzrfT7wsonsJAUit5i+DF9lCQJDPk9RogdM3RyR1k0jPGEgNXMml3qI5mESM+tCL3u24pkKO5hnefCzC99Hfg==" saltValue="BHQ5fRsY8+DBJS/PK59t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263340</v>
      </c>
      <c r="S5" s="613"/>
      <c r="T5" s="613"/>
      <c r="U5" s="613"/>
      <c r="V5" s="613"/>
      <c r="W5" s="613"/>
      <c r="X5" s="613"/>
      <c r="Y5" s="614"/>
      <c r="Z5" s="615">
        <v>7.8</v>
      </c>
      <c r="AA5" s="615"/>
      <c r="AB5" s="615"/>
      <c r="AC5" s="615"/>
      <c r="AD5" s="616">
        <v>263340</v>
      </c>
      <c r="AE5" s="616"/>
      <c r="AF5" s="616"/>
      <c r="AG5" s="616"/>
      <c r="AH5" s="616"/>
      <c r="AI5" s="616"/>
      <c r="AJ5" s="616"/>
      <c r="AK5" s="616"/>
      <c r="AL5" s="617">
        <v>11.3</v>
      </c>
      <c r="AM5" s="618"/>
      <c r="AN5" s="618"/>
      <c r="AO5" s="619"/>
      <c r="AP5" s="609" t="s">
        <v>217</v>
      </c>
      <c r="AQ5" s="610"/>
      <c r="AR5" s="610"/>
      <c r="AS5" s="610"/>
      <c r="AT5" s="610"/>
      <c r="AU5" s="610"/>
      <c r="AV5" s="610"/>
      <c r="AW5" s="610"/>
      <c r="AX5" s="610"/>
      <c r="AY5" s="610"/>
      <c r="AZ5" s="610"/>
      <c r="BA5" s="610"/>
      <c r="BB5" s="610"/>
      <c r="BC5" s="610"/>
      <c r="BD5" s="610"/>
      <c r="BE5" s="610"/>
      <c r="BF5" s="611"/>
      <c r="BG5" s="623">
        <v>263024</v>
      </c>
      <c r="BH5" s="624"/>
      <c r="BI5" s="624"/>
      <c r="BJ5" s="624"/>
      <c r="BK5" s="624"/>
      <c r="BL5" s="624"/>
      <c r="BM5" s="624"/>
      <c r="BN5" s="625"/>
      <c r="BO5" s="626">
        <v>99.9</v>
      </c>
      <c r="BP5" s="626"/>
      <c r="BQ5" s="626"/>
      <c r="BR5" s="626"/>
      <c r="BS5" s="627">
        <v>3065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59405</v>
      </c>
      <c r="S6" s="624"/>
      <c r="T6" s="624"/>
      <c r="U6" s="624"/>
      <c r="V6" s="624"/>
      <c r="W6" s="624"/>
      <c r="X6" s="624"/>
      <c r="Y6" s="625"/>
      <c r="Z6" s="626">
        <v>1.8</v>
      </c>
      <c r="AA6" s="626"/>
      <c r="AB6" s="626"/>
      <c r="AC6" s="626"/>
      <c r="AD6" s="627">
        <v>59405</v>
      </c>
      <c r="AE6" s="627"/>
      <c r="AF6" s="627"/>
      <c r="AG6" s="627"/>
      <c r="AH6" s="627"/>
      <c r="AI6" s="627"/>
      <c r="AJ6" s="627"/>
      <c r="AK6" s="627"/>
      <c r="AL6" s="628">
        <v>2.5</v>
      </c>
      <c r="AM6" s="629"/>
      <c r="AN6" s="629"/>
      <c r="AO6" s="630"/>
      <c r="AP6" s="620" t="s">
        <v>222</v>
      </c>
      <c r="AQ6" s="621"/>
      <c r="AR6" s="621"/>
      <c r="AS6" s="621"/>
      <c r="AT6" s="621"/>
      <c r="AU6" s="621"/>
      <c r="AV6" s="621"/>
      <c r="AW6" s="621"/>
      <c r="AX6" s="621"/>
      <c r="AY6" s="621"/>
      <c r="AZ6" s="621"/>
      <c r="BA6" s="621"/>
      <c r="BB6" s="621"/>
      <c r="BC6" s="621"/>
      <c r="BD6" s="621"/>
      <c r="BE6" s="621"/>
      <c r="BF6" s="622"/>
      <c r="BG6" s="623">
        <v>263024</v>
      </c>
      <c r="BH6" s="624"/>
      <c r="BI6" s="624"/>
      <c r="BJ6" s="624"/>
      <c r="BK6" s="624"/>
      <c r="BL6" s="624"/>
      <c r="BM6" s="624"/>
      <c r="BN6" s="625"/>
      <c r="BO6" s="626">
        <v>99.9</v>
      </c>
      <c r="BP6" s="626"/>
      <c r="BQ6" s="626"/>
      <c r="BR6" s="626"/>
      <c r="BS6" s="627">
        <v>3065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55192</v>
      </c>
      <c r="CS6" s="624"/>
      <c r="CT6" s="624"/>
      <c r="CU6" s="624"/>
      <c r="CV6" s="624"/>
      <c r="CW6" s="624"/>
      <c r="CX6" s="624"/>
      <c r="CY6" s="625"/>
      <c r="CZ6" s="617">
        <v>1.7</v>
      </c>
      <c r="DA6" s="618"/>
      <c r="DB6" s="618"/>
      <c r="DC6" s="634"/>
      <c r="DD6" s="632" t="s">
        <v>122</v>
      </c>
      <c r="DE6" s="624"/>
      <c r="DF6" s="624"/>
      <c r="DG6" s="624"/>
      <c r="DH6" s="624"/>
      <c r="DI6" s="624"/>
      <c r="DJ6" s="624"/>
      <c r="DK6" s="624"/>
      <c r="DL6" s="624"/>
      <c r="DM6" s="624"/>
      <c r="DN6" s="624"/>
      <c r="DO6" s="624"/>
      <c r="DP6" s="625"/>
      <c r="DQ6" s="632">
        <v>43092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81</v>
      </c>
      <c r="S7" s="624"/>
      <c r="T7" s="624"/>
      <c r="U7" s="624"/>
      <c r="V7" s="624"/>
      <c r="W7" s="624"/>
      <c r="X7" s="624"/>
      <c r="Y7" s="625"/>
      <c r="Z7" s="626">
        <v>0</v>
      </c>
      <c r="AA7" s="626"/>
      <c r="AB7" s="626"/>
      <c r="AC7" s="626"/>
      <c r="AD7" s="627">
        <v>81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107353</v>
      </c>
      <c r="BH7" s="624"/>
      <c r="BI7" s="624"/>
      <c r="BJ7" s="624"/>
      <c r="BK7" s="624"/>
      <c r="BL7" s="624"/>
      <c r="BM7" s="624"/>
      <c r="BN7" s="625"/>
      <c r="BO7" s="626">
        <v>40.799999999999997</v>
      </c>
      <c r="BP7" s="626"/>
      <c r="BQ7" s="626"/>
      <c r="BR7" s="626"/>
      <c r="BS7" s="627">
        <v>3065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523641</v>
      </c>
      <c r="CS7" s="624"/>
      <c r="CT7" s="624"/>
      <c r="CU7" s="624"/>
      <c r="CV7" s="624"/>
      <c r="CW7" s="624"/>
      <c r="CX7" s="624"/>
      <c r="CY7" s="625"/>
      <c r="CZ7" s="626">
        <v>16.3</v>
      </c>
      <c r="DA7" s="626"/>
      <c r="DB7" s="626"/>
      <c r="DC7" s="626"/>
      <c r="DD7" s="632">
        <v>22091</v>
      </c>
      <c r="DE7" s="624"/>
      <c r="DF7" s="624"/>
      <c r="DG7" s="624"/>
      <c r="DH7" s="624"/>
      <c r="DI7" s="624"/>
      <c r="DJ7" s="624"/>
      <c r="DK7" s="624"/>
      <c r="DL7" s="624"/>
      <c r="DM7" s="624"/>
      <c r="DN7" s="624"/>
      <c r="DO7" s="624"/>
      <c r="DP7" s="625"/>
      <c r="DQ7" s="632">
        <v>443306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750</v>
      </c>
      <c r="S8" s="624"/>
      <c r="T8" s="624"/>
      <c r="U8" s="624"/>
      <c r="V8" s="624"/>
      <c r="W8" s="624"/>
      <c r="X8" s="624"/>
      <c r="Y8" s="625"/>
      <c r="Z8" s="626">
        <v>0</v>
      </c>
      <c r="AA8" s="626"/>
      <c r="AB8" s="626"/>
      <c r="AC8" s="626"/>
      <c r="AD8" s="627">
        <v>750</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4085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660907</v>
      </c>
      <c r="CS8" s="624"/>
      <c r="CT8" s="624"/>
      <c r="CU8" s="624"/>
      <c r="CV8" s="624"/>
      <c r="CW8" s="624"/>
      <c r="CX8" s="624"/>
      <c r="CY8" s="625"/>
      <c r="CZ8" s="626">
        <v>20.5</v>
      </c>
      <c r="DA8" s="626"/>
      <c r="DB8" s="626"/>
      <c r="DC8" s="626"/>
      <c r="DD8" s="632" t="s">
        <v>122</v>
      </c>
      <c r="DE8" s="624"/>
      <c r="DF8" s="624"/>
      <c r="DG8" s="624"/>
      <c r="DH8" s="624"/>
      <c r="DI8" s="624"/>
      <c r="DJ8" s="624"/>
      <c r="DK8" s="624"/>
      <c r="DL8" s="624"/>
      <c r="DM8" s="624"/>
      <c r="DN8" s="624"/>
      <c r="DO8" s="624"/>
      <c r="DP8" s="625"/>
      <c r="DQ8" s="632">
        <v>479859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862</v>
      </c>
      <c r="S9" s="624"/>
      <c r="T9" s="624"/>
      <c r="U9" s="624"/>
      <c r="V9" s="624"/>
      <c r="W9" s="624"/>
      <c r="X9" s="624"/>
      <c r="Y9" s="625"/>
      <c r="Z9" s="626">
        <v>0</v>
      </c>
      <c r="AA9" s="626"/>
      <c r="AB9" s="626"/>
      <c r="AC9" s="626"/>
      <c r="AD9" s="627">
        <v>862</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88598</v>
      </c>
      <c r="BH9" s="624"/>
      <c r="BI9" s="624"/>
      <c r="BJ9" s="624"/>
      <c r="BK9" s="624"/>
      <c r="BL9" s="624"/>
      <c r="BM9" s="624"/>
      <c r="BN9" s="625"/>
      <c r="BO9" s="626">
        <v>33.6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388877</v>
      </c>
      <c r="CS9" s="624"/>
      <c r="CT9" s="624"/>
      <c r="CU9" s="624"/>
      <c r="CV9" s="624"/>
      <c r="CW9" s="624"/>
      <c r="CX9" s="624"/>
      <c r="CY9" s="625"/>
      <c r="CZ9" s="626">
        <v>12.1</v>
      </c>
      <c r="DA9" s="626"/>
      <c r="DB9" s="626"/>
      <c r="DC9" s="626"/>
      <c r="DD9" s="632" t="s">
        <v>122</v>
      </c>
      <c r="DE9" s="624"/>
      <c r="DF9" s="624"/>
      <c r="DG9" s="624"/>
      <c r="DH9" s="624"/>
      <c r="DI9" s="624"/>
      <c r="DJ9" s="624"/>
      <c r="DK9" s="624"/>
      <c r="DL9" s="624"/>
      <c r="DM9" s="624"/>
      <c r="DN9" s="624"/>
      <c r="DO9" s="624"/>
      <c r="DP9" s="625"/>
      <c r="DQ9" s="632">
        <v>337505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9465</v>
      </c>
      <c r="BH10" s="624"/>
      <c r="BI10" s="624"/>
      <c r="BJ10" s="624"/>
      <c r="BK10" s="624"/>
      <c r="BL10" s="624"/>
      <c r="BM10" s="624"/>
      <c r="BN10" s="625"/>
      <c r="BO10" s="626">
        <v>3.6</v>
      </c>
      <c r="BP10" s="626"/>
      <c r="BQ10" s="626"/>
      <c r="BR10" s="626"/>
      <c r="BS10" s="627">
        <v>1578</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4853</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4249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70513</v>
      </c>
      <c r="S11" s="624"/>
      <c r="T11" s="624"/>
      <c r="U11" s="624"/>
      <c r="V11" s="624"/>
      <c r="W11" s="624"/>
      <c r="X11" s="624"/>
      <c r="Y11" s="625"/>
      <c r="Z11" s="628">
        <v>2.1</v>
      </c>
      <c r="AA11" s="629"/>
      <c r="AB11" s="629"/>
      <c r="AC11" s="635"/>
      <c r="AD11" s="632">
        <v>70513</v>
      </c>
      <c r="AE11" s="624"/>
      <c r="AF11" s="624"/>
      <c r="AG11" s="624"/>
      <c r="AH11" s="624"/>
      <c r="AI11" s="624"/>
      <c r="AJ11" s="624"/>
      <c r="AK11" s="625"/>
      <c r="AL11" s="628">
        <v>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5205</v>
      </c>
      <c r="BH11" s="624"/>
      <c r="BI11" s="624"/>
      <c r="BJ11" s="624"/>
      <c r="BK11" s="624"/>
      <c r="BL11" s="624"/>
      <c r="BM11" s="624"/>
      <c r="BN11" s="625"/>
      <c r="BO11" s="626">
        <v>2</v>
      </c>
      <c r="BP11" s="626"/>
      <c r="BQ11" s="626"/>
      <c r="BR11" s="626"/>
      <c r="BS11" s="627">
        <v>1487</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260346</v>
      </c>
      <c r="CS11" s="624"/>
      <c r="CT11" s="624"/>
      <c r="CU11" s="624"/>
      <c r="CV11" s="624"/>
      <c r="CW11" s="624"/>
      <c r="CX11" s="624"/>
      <c r="CY11" s="625"/>
      <c r="CZ11" s="626">
        <v>8.1</v>
      </c>
      <c r="DA11" s="626"/>
      <c r="DB11" s="626"/>
      <c r="DC11" s="626"/>
      <c r="DD11" s="632">
        <v>17120</v>
      </c>
      <c r="DE11" s="624"/>
      <c r="DF11" s="624"/>
      <c r="DG11" s="624"/>
      <c r="DH11" s="624"/>
      <c r="DI11" s="624"/>
      <c r="DJ11" s="624"/>
      <c r="DK11" s="624"/>
      <c r="DL11" s="624"/>
      <c r="DM11" s="624"/>
      <c r="DN11" s="624"/>
      <c r="DO11" s="624"/>
      <c r="DP11" s="625"/>
      <c r="DQ11" s="632">
        <v>134685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3871</v>
      </c>
      <c r="S12" s="624"/>
      <c r="T12" s="624"/>
      <c r="U12" s="624"/>
      <c r="V12" s="624"/>
      <c r="W12" s="624"/>
      <c r="X12" s="624"/>
      <c r="Y12" s="625"/>
      <c r="Z12" s="626">
        <v>0.1</v>
      </c>
      <c r="AA12" s="626"/>
      <c r="AB12" s="626"/>
      <c r="AC12" s="626"/>
      <c r="AD12" s="627">
        <v>3871</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124468</v>
      </c>
      <c r="BH12" s="624"/>
      <c r="BI12" s="624"/>
      <c r="BJ12" s="624"/>
      <c r="BK12" s="624"/>
      <c r="BL12" s="624"/>
      <c r="BM12" s="624"/>
      <c r="BN12" s="625"/>
      <c r="BO12" s="626">
        <v>47.3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80311</v>
      </c>
      <c r="CS12" s="624"/>
      <c r="CT12" s="624"/>
      <c r="CU12" s="624"/>
      <c r="CV12" s="624"/>
      <c r="CW12" s="624"/>
      <c r="CX12" s="624"/>
      <c r="CY12" s="625"/>
      <c r="CZ12" s="626">
        <v>2.5</v>
      </c>
      <c r="DA12" s="626"/>
      <c r="DB12" s="626"/>
      <c r="DC12" s="626"/>
      <c r="DD12" s="632" t="s">
        <v>122</v>
      </c>
      <c r="DE12" s="624"/>
      <c r="DF12" s="624"/>
      <c r="DG12" s="624"/>
      <c r="DH12" s="624"/>
      <c r="DI12" s="624"/>
      <c r="DJ12" s="624"/>
      <c r="DK12" s="624"/>
      <c r="DL12" s="624"/>
      <c r="DM12" s="624"/>
      <c r="DN12" s="624"/>
      <c r="DO12" s="624"/>
      <c r="DP12" s="625"/>
      <c r="DQ12" s="632">
        <v>36800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120152</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437424</v>
      </c>
      <c r="CS13" s="624"/>
      <c r="CT13" s="624"/>
      <c r="CU13" s="624"/>
      <c r="CV13" s="624"/>
      <c r="CW13" s="624"/>
      <c r="CX13" s="624"/>
      <c r="CY13" s="625"/>
      <c r="CZ13" s="626">
        <v>13.6</v>
      </c>
      <c r="DA13" s="626"/>
      <c r="DB13" s="626"/>
      <c r="DC13" s="626"/>
      <c r="DD13" s="632">
        <v>160342</v>
      </c>
      <c r="DE13" s="624"/>
      <c r="DF13" s="624"/>
      <c r="DG13" s="624"/>
      <c r="DH13" s="624"/>
      <c r="DI13" s="624"/>
      <c r="DJ13" s="624"/>
      <c r="DK13" s="624"/>
      <c r="DL13" s="624"/>
      <c r="DM13" s="624"/>
      <c r="DN13" s="624"/>
      <c r="DO13" s="624"/>
      <c r="DP13" s="625"/>
      <c r="DQ13" s="632">
        <v>267086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434</v>
      </c>
      <c r="S14" s="624"/>
      <c r="T14" s="624"/>
      <c r="U14" s="624"/>
      <c r="V14" s="624"/>
      <c r="W14" s="624"/>
      <c r="X14" s="624"/>
      <c r="Y14" s="625"/>
      <c r="Z14" s="626">
        <v>0</v>
      </c>
      <c r="AA14" s="626"/>
      <c r="AB14" s="626"/>
      <c r="AC14" s="626"/>
      <c r="AD14" s="627">
        <v>434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10142</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176844</v>
      </c>
      <c r="CS14" s="624"/>
      <c r="CT14" s="624"/>
      <c r="CU14" s="624"/>
      <c r="CV14" s="624"/>
      <c r="CW14" s="624"/>
      <c r="CX14" s="624"/>
      <c r="CY14" s="625"/>
      <c r="CZ14" s="626">
        <v>5.5</v>
      </c>
      <c r="DA14" s="626"/>
      <c r="DB14" s="626"/>
      <c r="DC14" s="626"/>
      <c r="DD14" s="632">
        <v>7271</v>
      </c>
      <c r="DE14" s="624"/>
      <c r="DF14" s="624"/>
      <c r="DG14" s="624"/>
      <c r="DH14" s="624"/>
      <c r="DI14" s="624"/>
      <c r="DJ14" s="624"/>
      <c r="DK14" s="624"/>
      <c r="DL14" s="624"/>
      <c r="DM14" s="624"/>
      <c r="DN14" s="624"/>
      <c r="DO14" s="624"/>
      <c r="DP14" s="625"/>
      <c r="DQ14" s="632">
        <v>168444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21061</v>
      </c>
      <c r="BH15" s="624"/>
      <c r="BI15" s="624"/>
      <c r="BJ15" s="624"/>
      <c r="BK15" s="624"/>
      <c r="BL15" s="624"/>
      <c r="BM15" s="624"/>
      <c r="BN15" s="625"/>
      <c r="BO15" s="626">
        <v>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269777</v>
      </c>
      <c r="CS15" s="624"/>
      <c r="CT15" s="624"/>
      <c r="CU15" s="624"/>
      <c r="CV15" s="624"/>
      <c r="CW15" s="624"/>
      <c r="CX15" s="624"/>
      <c r="CY15" s="625"/>
      <c r="CZ15" s="626">
        <v>8.4</v>
      </c>
      <c r="DA15" s="626"/>
      <c r="DB15" s="626"/>
      <c r="DC15" s="626"/>
      <c r="DD15" s="632" t="s">
        <v>122</v>
      </c>
      <c r="DE15" s="624"/>
      <c r="DF15" s="624"/>
      <c r="DG15" s="624"/>
      <c r="DH15" s="624"/>
      <c r="DI15" s="624"/>
      <c r="DJ15" s="624"/>
      <c r="DK15" s="624"/>
      <c r="DL15" s="624"/>
      <c r="DM15" s="624"/>
      <c r="DN15" s="624"/>
      <c r="DO15" s="624"/>
      <c r="DP15" s="625"/>
      <c r="DQ15" s="632">
        <v>218922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5225</v>
      </c>
      <c r="S16" s="624"/>
      <c r="T16" s="624"/>
      <c r="U16" s="624"/>
      <c r="V16" s="624"/>
      <c r="W16" s="624"/>
      <c r="X16" s="624"/>
      <c r="Y16" s="625"/>
      <c r="Z16" s="626">
        <v>0.2</v>
      </c>
      <c r="AA16" s="626"/>
      <c r="AB16" s="626"/>
      <c r="AC16" s="626"/>
      <c r="AD16" s="627">
        <v>5225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5673</v>
      </c>
      <c r="S17" s="624"/>
      <c r="T17" s="624"/>
      <c r="U17" s="624"/>
      <c r="V17" s="624"/>
      <c r="W17" s="624"/>
      <c r="X17" s="624"/>
      <c r="Y17" s="625"/>
      <c r="Z17" s="626">
        <v>0.2</v>
      </c>
      <c r="AA17" s="626"/>
      <c r="AB17" s="626"/>
      <c r="AC17" s="626"/>
      <c r="AD17" s="627">
        <v>5673</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358939</v>
      </c>
      <c r="CS17" s="624"/>
      <c r="CT17" s="624"/>
      <c r="CU17" s="624"/>
      <c r="CV17" s="624"/>
      <c r="CW17" s="624"/>
      <c r="CX17" s="624"/>
      <c r="CY17" s="625"/>
      <c r="CZ17" s="626">
        <v>11.2</v>
      </c>
      <c r="DA17" s="626"/>
      <c r="DB17" s="626"/>
      <c r="DC17" s="626"/>
      <c r="DD17" s="632" t="s">
        <v>122</v>
      </c>
      <c r="DE17" s="624"/>
      <c r="DF17" s="624"/>
      <c r="DG17" s="624"/>
      <c r="DH17" s="624"/>
      <c r="DI17" s="624"/>
      <c r="DJ17" s="624"/>
      <c r="DK17" s="624"/>
      <c r="DL17" s="624"/>
      <c r="DM17" s="624"/>
      <c r="DN17" s="624"/>
      <c r="DO17" s="624"/>
      <c r="DP17" s="625"/>
      <c r="DQ17" s="632">
        <v>307121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1154</v>
      </c>
      <c r="S18" s="624"/>
      <c r="T18" s="624"/>
      <c r="U18" s="624"/>
      <c r="V18" s="624"/>
      <c r="W18" s="624"/>
      <c r="X18" s="624"/>
      <c r="Y18" s="625"/>
      <c r="Z18" s="626">
        <v>0</v>
      </c>
      <c r="AA18" s="626"/>
      <c r="AB18" s="626"/>
      <c r="AC18" s="626"/>
      <c r="AD18" s="627">
        <v>1154</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1154</v>
      </c>
      <c r="S19" s="624"/>
      <c r="T19" s="624"/>
      <c r="U19" s="624"/>
      <c r="V19" s="624"/>
      <c r="W19" s="624"/>
      <c r="X19" s="624"/>
      <c r="Y19" s="625"/>
      <c r="Z19" s="626">
        <v>0</v>
      </c>
      <c r="AA19" s="626"/>
      <c r="AB19" s="626"/>
      <c r="AC19" s="626"/>
      <c r="AD19" s="627">
        <v>1154</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316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316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3217111</v>
      </c>
      <c r="CS20" s="624"/>
      <c r="CT20" s="624"/>
      <c r="CU20" s="624"/>
      <c r="CV20" s="624"/>
      <c r="CW20" s="624"/>
      <c r="CX20" s="624"/>
      <c r="CY20" s="625"/>
      <c r="CZ20" s="626">
        <v>100</v>
      </c>
      <c r="DA20" s="626"/>
      <c r="DB20" s="626"/>
      <c r="DC20" s="626"/>
      <c r="DD20" s="632">
        <v>206824</v>
      </c>
      <c r="DE20" s="624"/>
      <c r="DF20" s="624"/>
      <c r="DG20" s="624"/>
      <c r="DH20" s="624"/>
      <c r="DI20" s="624"/>
      <c r="DJ20" s="624"/>
      <c r="DK20" s="624"/>
      <c r="DL20" s="624"/>
      <c r="DM20" s="624"/>
      <c r="DN20" s="624"/>
      <c r="DO20" s="624"/>
      <c r="DP20" s="625"/>
      <c r="DQ20" s="632">
        <v>2441069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2049834</v>
      </c>
      <c r="S21" s="624"/>
      <c r="T21" s="624"/>
      <c r="U21" s="624"/>
      <c r="V21" s="624"/>
      <c r="W21" s="624"/>
      <c r="X21" s="624"/>
      <c r="Y21" s="625"/>
      <c r="Z21" s="626">
        <v>60.6</v>
      </c>
      <c r="AA21" s="626"/>
      <c r="AB21" s="626"/>
      <c r="AC21" s="626"/>
      <c r="AD21" s="627">
        <v>1906701</v>
      </c>
      <c r="AE21" s="627"/>
      <c r="AF21" s="627"/>
      <c r="AG21" s="627"/>
      <c r="AH21" s="627"/>
      <c r="AI21" s="627"/>
      <c r="AJ21" s="627"/>
      <c r="AK21" s="627"/>
      <c r="AL21" s="628">
        <v>81.8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316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1906701</v>
      </c>
      <c r="S22" s="624"/>
      <c r="T22" s="624"/>
      <c r="U22" s="624"/>
      <c r="V22" s="624"/>
      <c r="W22" s="624"/>
      <c r="X22" s="624"/>
      <c r="Y22" s="625"/>
      <c r="Z22" s="626">
        <v>56.3</v>
      </c>
      <c r="AA22" s="626"/>
      <c r="AB22" s="626"/>
      <c r="AC22" s="626"/>
      <c r="AD22" s="627">
        <v>1906701</v>
      </c>
      <c r="AE22" s="627"/>
      <c r="AF22" s="627"/>
      <c r="AG22" s="627"/>
      <c r="AH22" s="627"/>
      <c r="AI22" s="627"/>
      <c r="AJ22" s="627"/>
      <c r="AK22" s="627"/>
      <c r="AL22" s="628">
        <v>81.8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143133</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1145087</v>
      </c>
      <c r="CS24" s="613"/>
      <c r="CT24" s="613"/>
      <c r="CU24" s="613"/>
      <c r="CV24" s="613"/>
      <c r="CW24" s="613"/>
      <c r="CX24" s="613"/>
      <c r="CY24" s="614"/>
      <c r="CZ24" s="617">
        <v>35.6</v>
      </c>
      <c r="DA24" s="618"/>
      <c r="DB24" s="618"/>
      <c r="DC24" s="634"/>
      <c r="DD24" s="657">
        <v>923827</v>
      </c>
      <c r="DE24" s="613"/>
      <c r="DF24" s="613"/>
      <c r="DG24" s="613"/>
      <c r="DH24" s="613"/>
      <c r="DI24" s="613"/>
      <c r="DJ24" s="613"/>
      <c r="DK24" s="614"/>
      <c r="DL24" s="657">
        <v>882586</v>
      </c>
      <c r="DM24" s="613"/>
      <c r="DN24" s="613"/>
      <c r="DO24" s="613"/>
      <c r="DP24" s="613"/>
      <c r="DQ24" s="613"/>
      <c r="DR24" s="613"/>
      <c r="DS24" s="613"/>
      <c r="DT24" s="613"/>
      <c r="DU24" s="613"/>
      <c r="DV24" s="614"/>
      <c r="DW24" s="617">
        <v>37.700000000000003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2461142</v>
      </c>
      <c r="S25" s="624"/>
      <c r="T25" s="624"/>
      <c r="U25" s="624"/>
      <c r="V25" s="624"/>
      <c r="W25" s="624"/>
      <c r="X25" s="624"/>
      <c r="Y25" s="625"/>
      <c r="Z25" s="626">
        <v>72.7</v>
      </c>
      <c r="AA25" s="626"/>
      <c r="AB25" s="626"/>
      <c r="AC25" s="626"/>
      <c r="AD25" s="627">
        <v>2318009</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605987</v>
      </c>
      <c r="CS25" s="653"/>
      <c r="CT25" s="653"/>
      <c r="CU25" s="653"/>
      <c r="CV25" s="653"/>
      <c r="CW25" s="653"/>
      <c r="CX25" s="653"/>
      <c r="CY25" s="654"/>
      <c r="CZ25" s="628">
        <v>18.8</v>
      </c>
      <c r="DA25" s="655"/>
      <c r="DB25" s="655"/>
      <c r="DC25" s="658"/>
      <c r="DD25" s="632">
        <v>564805</v>
      </c>
      <c r="DE25" s="653"/>
      <c r="DF25" s="653"/>
      <c r="DG25" s="653"/>
      <c r="DH25" s="653"/>
      <c r="DI25" s="653"/>
      <c r="DJ25" s="653"/>
      <c r="DK25" s="654"/>
      <c r="DL25" s="632">
        <v>527030</v>
      </c>
      <c r="DM25" s="653"/>
      <c r="DN25" s="653"/>
      <c r="DO25" s="653"/>
      <c r="DP25" s="653"/>
      <c r="DQ25" s="653"/>
      <c r="DR25" s="653"/>
      <c r="DS25" s="653"/>
      <c r="DT25" s="653"/>
      <c r="DU25" s="653"/>
      <c r="DV25" s="654"/>
      <c r="DW25" s="628">
        <v>22.5</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338758</v>
      </c>
      <c r="CS26" s="624"/>
      <c r="CT26" s="624"/>
      <c r="CU26" s="624"/>
      <c r="CV26" s="624"/>
      <c r="CW26" s="624"/>
      <c r="CX26" s="624"/>
      <c r="CY26" s="625"/>
      <c r="CZ26" s="628">
        <v>10.5</v>
      </c>
      <c r="DA26" s="655"/>
      <c r="DB26" s="655"/>
      <c r="DC26" s="658"/>
      <c r="DD26" s="632">
        <v>315984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14440</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263340</v>
      </c>
      <c r="BH27" s="624"/>
      <c r="BI27" s="624"/>
      <c r="BJ27" s="624"/>
      <c r="BK27" s="624"/>
      <c r="BL27" s="624"/>
      <c r="BM27" s="624"/>
      <c r="BN27" s="625"/>
      <c r="BO27" s="626">
        <v>100</v>
      </c>
      <c r="BP27" s="626"/>
      <c r="BQ27" s="626"/>
      <c r="BR27" s="626"/>
      <c r="BS27" s="627">
        <v>3065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180161</v>
      </c>
      <c r="CS27" s="653"/>
      <c r="CT27" s="653"/>
      <c r="CU27" s="653"/>
      <c r="CV27" s="653"/>
      <c r="CW27" s="653"/>
      <c r="CX27" s="653"/>
      <c r="CY27" s="654"/>
      <c r="CZ27" s="628">
        <v>5.6</v>
      </c>
      <c r="DA27" s="655"/>
      <c r="DB27" s="655"/>
      <c r="DC27" s="658"/>
      <c r="DD27" s="632">
        <v>51901</v>
      </c>
      <c r="DE27" s="653"/>
      <c r="DF27" s="653"/>
      <c r="DG27" s="653"/>
      <c r="DH27" s="653"/>
      <c r="DI27" s="653"/>
      <c r="DJ27" s="653"/>
      <c r="DK27" s="654"/>
      <c r="DL27" s="632">
        <v>48435</v>
      </c>
      <c r="DM27" s="653"/>
      <c r="DN27" s="653"/>
      <c r="DO27" s="653"/>
      <c r="DP27" s="653"/>
      <c r="DQ27" s="653"/>
      <c r="DR27" s="653"/>
      <c r="DS27" s="653"/>
      <c r="DT27" s="653"/>
      <c r="DU27" s="653"/>
      <c r="DV27" s="654"/>
      <c r="DW27" s="628">
        <v>2.1</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78522</v>
      </c>
      <c r="S28" s="624"/>
      <c r="T28" s="624"/>
      <c r="U28" s="624"/>
      <c r="V28" s="624"/>
      <c r="W28" s="624"/>
      <c r="X28" s="624"/>
      <c r="Y28" s="625"/>
      <c r="Z28" s="626">
        <v>2.2999999999999998</v>
      </c>
      <c r="AA28" s="626"/>
      <c r="AB28" s="626"/>
      <c r="AC28" s="626"/>
      <c r="AD28" s="627">
        <v>1938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358939</v>
      </c>
      <c r="CS28" s="624"/>
      <c r="CT28" s="624"/>
      <c r="CU28" s="624"/>
      <c r="CV28" s="624"/>
      <c r="CW28" s="624"/>
      <c r="CX28" s="624"/>
      <c r="CY28" s="625"/>
      <c r="CZ28" s="628">
        <v>11.2</v>
      </c>
      <c r="DA28" s="655"/>
      <c r="DB28" s="655"/>
      <c r="DC28" s="658"/>
      <c r="DD28" s="632">
        <v>307121</v>
      </c>
      <c r="DE28" s="624"/>
      <c r="DF28" s="624"/>
      <c r="DG28" s="624"/>
      <c r="DH28" s="624"/>
      <c r="DI28" s="624"/>
      <c r="DJ28" s="624"/>
      <c r="DK28" s="625"/>
      <c r="DL28" s="632">
        <v>307121</v>
      </c>
      <c r="DM28" s="624"/>
      <c r="DN28" s="624"/>
      <c r="DO28" s="624"/>
      <c r="DP28" s="624"/>
      <c r="DQ28" s="624"/>
      <c r="DR28" s="624"/>
      <c r="DS28" s="624"/>
      <c r="DT28" s="624"/>
      <c r="DU28" s="624"/>
      <c r="DV28" s="625"/>
      <c r="DW28" s="628">
        <v>13.1</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5156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358939</v>
      </c>
      <c r="CS29" s="653"/>
      <c r="CT29" s="653"/>
      <c r="CU29" s="653"/>
      <c r="CV29" s="653"/>
      <c r="CW29" s="653"/>
      <c r="CX29" s="653"/>
      <c r="CY29" s="654"/>
      <c r="CZ29" s="628">
        <v>11.2</v>
      </c>
      <c r="DA29" s="655"/>
      <c r="DB29" s="655"/>
      <c r="DC29" s="658"/>
      <c r="DD29" s="632">
        <v>307121</v>
      </c>
      <c r="DE29" s="653"/>
      <c r="DF29" s="653"/>
      <c r="DG29" s="653"/>
      <c r="DH29" s="653"/>
      <c r="DI29" s="653"/>
      <c r="DJ29" s="653"/>
      <c r="DK29" s="654"/>
      <c r="DL29" s="632">
        <v>307121</v>
      </c>
      <c r="DM29" s="653"/>
      <c r="DN29" s="653"/>
      <c r="DO29" s="653"/>
      <c r="DP29" s="653"/>
      <c r="DQ29" s="653"/>
      <c r="DR29" s="653"/>
      <c r="DS29" s="653"/>
      <c r="DT29" s="653"/>
      <c r="DU29" s="653"/>
      <c r="DV29" s="654"/>
      <c r="DW29" s="628">
        <v>13.1</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288099</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347453</v>
      </c>
      <c r="CS30" s="624"/>
      <c r="CT30" s="624"/>
      <c r="CU30" s="624"/>
      <c r="CV30" s="624"/>
      <c r="CW30" s="624"/>
      <c r="CX30" s="624"/>
      <c r="CY30" s="625"/>
      <c r="CZ30" s="628">
        <v>10.8</v>
      </c>
      <c r="DA30" s="655"/>
      <c r="DB30" s="655"/>
      <c r="DC30" s="658"/>
      <c r="DD30" s="632">
        <v>300387</v>
      </c>
      <c r="DE30" s="624"/>
      <c r="DF30" s="624"/>
      <c r="DG30" s="624"/>
      <c r="DH30" s="624"/>
      <c r="DI30" s="624"/>
      <c r="DJ30" s="624"/>
      <c r="DK30" s="625"/>
      <c r="DL30" s="632">
        <v>300387</v>
      </c>
      <c r="DM30" s="624"/>
      <c r="DN30" s="624"/>
      <c r="DO30" s="624"/>
      <c r="DP30" s="624"/>
      <c r="DQ30" s="624"/>
      <c r="DR30" s="624"/>
      <c r="DS30" s="624"/>
      <c r="DT30" s="624"/>
      <c r="DU30" s="624"/>
      <c r="DV30" s="625"/>
      <c r="DW30" s="628">
        <v>12.8</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99.3</v>
      </c>
      <c r="BN31" s="667"/>
      <c r="BO31" s="667"/>
      <c r="BP31" s="667"/>
      <c r="BQ31" s="668"/>
      <c r="BR31" s="670">
        <v>99.6</v>
      </c>
      <c r="BS31" s="667"/>
      <c r="BT31" s="667"/>
      <c r="BU31" s="667"/>
      <c r="BV31" s="667"/>
      <c r="BW31" s="667"/>
      <c r="BX31" s="618">
        <v>99.3</v>
      </c>
      <c r="BY31" s="667"/>
      <c r="BZ31" s="667"/>
      <c r="CA31" s="667"/>
      <c r="CB31" s="668"/>
      <c r="CD31" s="663"/>
      <c r="CE31" s="664"/>
      <c r="CF31" s="620" t="s">
        <v>301</v>
      </c>
      <c r="CG31" s="621"/>
      <c r="CH31" s="621"/>
      <c r="CI31" s="621"/>
      <c r="CJ31" s="621"/>
      <c r="CK31" s="621"/>
      <c r="CL31" s="621"/>
      <c r="CM31" s="621"/>
      <c r="CN31" s="621"/>
      <c r="CO31" s="621"/>
      <c r="CP31" s="621"/>
      <c r="CQ31" s="622"/>
      <c r="CR31" s="623">
        <v>11486</v>
      </c>
      <c r="CS31" s="653"/>
      <c r="CT31" s="653"/>
      <c r="CU31" s="653"/>
      <c r="CV31" s="653"/>
      <c r="CW31" s="653"/>
      <c r="CX31" s="653"/>
      <c r="CY31" s="654"/>
      <c r="CZ31" s="628">
        <v>0.4</v>
      </c>
      <c r="DA31" s="655"/>
      <c r="DB31" s="655"/>
      <c r="DC31" s="658"/>
      <c r="DD31" s="632">
        <v>6734</v>
      </c>
      <c r="DE31" s="653"/>
      <c r="DF31" s="653"/>
      <c r="DG31" s="653"/>
      <c r="DH31" s="653"/>
      <c r="DI31" s="653"/>
      <c r="DJ31" s="653"/>
      <c r="DK31" s="654"/>
      <c r="DL31" s="632">
        <v>6734</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193178</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3"/>
      <c r="BI32" s="653"/>
      <c r="BJ32" s="653"/>
      <c r="BK32" s="653"/>
      <c r="BL32" s="653"/>
      <c r="BM32" s="629">
        <v>99</v>
      </c>
      <c r="BN32" s="653"/>
      <c r="BO32" s="653"/>
      <c r="BP32" s="653"/>
      <c r="BQ32" s="669"/>
      <c r="BR32" s="680">
        <v>99.7</v>
      </c>
      <c r="BS32" s="653"/>
      <c r="BT32" s="653"/>
      <c r="BU32" s="653"/>
      <c r="BV32" s="653"/>
      <c r="BW32" s="653"/>
      <c r="BX32" s="629">
        <v>99.3</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2902</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99.5</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1865200</v>
      </c>
      <c r="CS33" s="653"/>
      <c r="CT33" s="653"/>
      <c r="CU33" s="653"/>
      <c r="CV33" s="653"/>
      <c r="CW33" s="653"/>
      <c r="CX33" s="653"/>
      <c r="CY33" s="654"/>
      <c r="CZ33" s="628">
        <v>58</v>
      </c>
      <c r="DA33" s="655"/>
      <c r="DB33" s="655"/>
      <c r="DC33" s="658"/>
      <c r="DD33" s="632">
        <v>1481068</v>
      </c>
      <c r="DE33" s="653"/>
      <c r="DF33" s="653"/>
      <c r="DG33" s="653"/>
      <c r="DH33" s="653"/>
      <c r="DI33" s="653"/>
      <c r="DJ33" s="653"/>
      <c r="DK33" s="654"/>
      <c r="DL33" s="632">
        <v>1218876</v>
      </c>
      <c r="DM33" s="653"/>
      <c r="DN33" s="653"/>
      <c r="DO33" s="653"/>
      <c r="DP33" s="653"/>
      <c r="DQ33" s="653"/>
      <c r="DR33" s="653"/>
      <c r="DS33" s="653"/>
      <c r="DT33" s="653"/>
      <c r="DU33" s="653"/>
      <c r="DV33" s="654"/>
      <c r="DW33" s="628">
        <v>52.1</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26441</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549733</v>
      </c>
      <c r="CS34" s="624"/>
      <c r="CT34" s="624"/>
      <c r="CU34" s="624"/>
      <c r="CV34" s="624"/>
      <c r="CW34" s="624"/>
      <c r="CX34" s="624"/>
      <c r="CY34" s="625"/>
      <c r="CZ34" s="628">
        <v>17.100000000000001</v>
      </c>
      <c r="DA34" s="655"/>
      <c r="DB34" s="655"/>
      <c r="DC34" s="658"/>
      <c r="DD34" s="632">
        <v>402439</v>
      </c>
      <c r="DE34" s="624"/>
      <c r="DF34" s="624"/>
      <c r="DG34" s="624"/>
      <c r="DH34" s="624"/>
      <c r="DI34" s="624"/>
      <c r="DJ34" s="624"/>
      <c r="DK34" s="625"/>
      <c r="DL34" s="632">
        <v>315432</v>
      </c>
      <c r="DM34" s="624"/>
      <c r="DN34" s="624"/>
      <c r="DO34" s="624"/>
      <c r="DP34" s="624"/>
      <c r="DQ34" s="624"/>
      <c r="DR34" s="624"/>
      <c r="DS34" s="624"/>
      <c r="DT34" s="624"/>
      <c r="DU34" s="624"/>
      <c r="DV34" s="625"/>
      <c r="DW34" s="628">
        <v>13.5</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81174</v>
      </c>
      <c r="S35" s="624"/>
      <c r="T35" s="624"/>
      <c r="U35" s="624"/>
      <c r="V35" s="624"/>
      <c r="W35" s="624"/>
      <c r="X35" s="624"/>
      <c r="Y35" s="625"/>
      <c r="Z35" s="626">
        <v>2.4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123897</v>
      </c>
      <c r="CS35" s="653"/>
      <c r="CT35" s="653"/>
      <c r="CU35" s="653"/>
      <c r="CV35" s="653"/>
      <c r="CW35" s="653"/>
      <c r="CX35" s="653"/>
      <c r="CY35" s="654"/>
      <c r="CZ35" s="628">
        <v>3.9</v>
      </c>
      <c r="DA35" s="655"/>
      <c r="DB35" s="655"/>
      <c r="DC35" s="658"/>
      <c r="DD35" s="632">
        <v>101298</v>
      </c>
      <c r="DE35" s="653"/>
      <c r="DF35" s="653"/>
      <c r="DG35" s="653"/>
      <c r="DH35" s="653"/>
      <c r="DI35" s="653"/>
      <c r="DJ35" s="653"/>
      <c r="DK35" s="654"/>
      <c r="DL35" s="632">
        <v>100769</v>
      </c>
      <c r="DM35" s="653"/>
      <c r="DN35" s="653"/>
      <c r="DO35" s="653"/>
      <c r="DP35" s="653"/>
      <c r="DQ35" s="653"/>
      <c r="DR35" s="653"/>
      <c r="DS35" s="653"/>
      <c r="DT35" s="653"/>
      <c r="DU35" s="653"/>
      <c r="DV35" s="654"/>
      <c r="DW35" s="628">
        <v>4.3</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23703</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469415</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1357</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682665</v>
      </c>
      <c r="CS36" s="624"/>
      <c r="CT36" s="624"/>
      <c r="CU36" s="624"/>
      <c r="CV36" s="624"/>
      <c r="CW36" s="624"/>
      <c r="CX36" s="624"/>
      <c r="CY36" s="625"/>
      <c r="CZ36" s="628">
        <v>21.2</v>
      </c>
      <c r="DA36" s="655"/>
      <c r="DB36" s="655"/>
      <c r="DC36" s="658"/>
      <c r="DD36" s="632">
        <v>544960</v>
      </c>
      <c r="DE36" s="624"/>
      <c r="DF36" s="624"/>
      <c r="DG36" s="624"/>
      <c r="DH36" s="624"/>
      <c r="DI36" s="624"/>
      <c r="DJ36" s="624"/>
      <c r="DK36" s="625"/>
      <c r="DL36" s="632">
        <v>459462</v>
      </c>
      <c r="DM36" s="624"/>
      <c r="DN36" s="624"/>
      <c r="DO36" s="624"/>
      <c r="DP36" s="624"/>
      <c r="DQ36" s="624"/>
      <c r="DR36" s="624"/>
      <c r="DS36" s="624"/>
      <c r="DT36" s="624"/>
      <c r="DU36" s="624"/>
      <c r="DV36" s="625"/>
      <c r="DW36" s="628">
        <v>19.600000000000001</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55578</v>
      </c>
      <c r="S37" s="624"/>
      <c r="T37" s="624"/>
      <c r="U37" s="624"/>
      <c r="V37" s="624"/>
      <c r="W37" s="624"/>
      <c r="X37" s="624"/>
      <c r="Y37" s="625"/>
      <c r="Z37" s="626">
        <v>1.6</v>
      </c>
      <c r="AA37" s="626"/>
      <c r="AB37" s="626"/>
      <c r="AC37" s="626"/>
      <c r="AD37" s="627">
        <v>10862</v>
      </c>
      <c r="AE37" s="627"/>
      <c r="AF37" s="627"/>
      <c r="AG37" s="627"/>
      <c r="AH37" s="627"/>
      <c r="AI37" s="627"/>
      <c r="AJ37" s="627"/>
      <c r="AK37" s="627"/>
      <c r="AL37" s="628">
        <v>0.5</v>
      </c>
      <c r="AM37" s="629"/>
      <c r="AN37" s="629"/>
      <c r="AO37" s="630"/>
      <c r="AQ37" s="689" t="s">
        <v>320</v>
      </c>
      <c r="AR37" s="690"/>
      <c r="AS37" s="690"/>
      <c r="AT37" s="690"/>
      <c r="AU37" s="690"/>
      <c r="AV37" s="690"/>
      <c r="AW37" s="690"/>
      <c r="AX37" s="690"/>
      <c r="AY37" s="691"/>
      <c r="AZ37" s="623">
        <v>92921</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-5485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269613</v>
      </c>
      <c r="CS37" s="653"/>
      <c r="CT37" s="653"/>
      <c r="CU37" s="653"/>
      <c r="CV37" s="653"/>
      <c r="CW37" s="653"/>
      <c r="CX37" s="653"/>
      <c r="CY37" s="654"/>
      <c r="CZ37" s="628">
        <v>8.4</v>
      </c>
      <c r="DA37" s="655"/>
      <c r="DB37" s="655"/>
      <c r="DC37" s="658"/>
      <c r="DD37" s="632">
        <v>269593</v>
      </c>
      <c r="DE37" s="653"/>
      <c r="DF37" s="653"/>
      <c r="DG37" s="653"/>
      <c r="DH37" s="653"/>
      <c r="DI37" s="653"/>
      <c r="DJ37" s="653"/>
      <c r="DK37" s="654"/>
      <c r="DL37" s="632">
        <v>269593</v>
      </c>
      <c r="DM37" s="653"/>
      <c r="DN37" s="653"/>
      <c r="DO37" s="653"/>
      <c r="DP37" s="653"/>
      <c r="DQ37" s="653"/>
      <c r="DR37" s="653"/>
      <c r="DS37" s="653"/>
      <c r="DT37" s="653"/>
      <c r="DU37" s="653"/>
      <c r="DV37" s="654"/>
      <c r="DW37" s="628">
        <v>11.5</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154272</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87314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401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376494</v>
      </c>
      <c r="CS38" s="624"/>
      <c r="CT38" s="624"/>
      <c r="CU38" s="624"/>
      <c r="CV38" s="624"/>
      <c r="CW38" s="624"/>
      <c r="CX38" s="624"/>
      <c r="CY38" s="625"/>
      <c r="CZ38" s="628">
        <v>11.7</v>
      </c>
      <c r="DA38" s="655"/>
      <c r="DB38" s="655"/>
      <c r="DC38" s="658"/>
      <c r="DD38" s="632">
        <v>343213</v>
      </c>
      <c r="DE38" s="624"/>
      <c r="DF38" s="624"/>
      <c r="DG38" s="624"/>
      <c r="DH38" s="624"/>
      <c r="DI38" s="624"/>
      <c r="DJ38" s="624"/>
      <c r="DK38" s="625"/>
      <c r="DL38" s="632">
        <v>343213</v>
      </c>
      <c r="DM38" s="624"/>
      <c r="DN38" s="624"/>
      <c r="DO38" s="624"/>
      <c r="DP38" s="624"/>
      <c r="DQ38" s="624"/>
      <c r="DR38" s="624"/>
      <c r="DS38" s="624"/>
      <c r="DT38" s="624"/>
      <c r="DU38" s="624"/>
      <c r="DV38" s="625"/>
      <c r="DW38" s="628">
        <v>14.7</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605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112411</v>
      </c>
      <c r="CS39" s="653"/>
      <c r="CT39" s="653"/>
      <c r="CU39" s="653"/>
      <c r="CV39" s="653"/>
      <c r="CW39" s="653"/>
      <c r="CX39" s="653"/>
      <c r="CY39" s="654"/>
      <c r="CZ39" s="628">
        <v>3.5</v>
      </c>
      <c r="DA39" s="655"/>
      <c r="DB39" s="655"/>
      <c r="DC39" s="658"/>
      <c r="DD39" s="632">
        <v>89158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8572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85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0.6</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3384607</v>
      </c>
      <c r="S41" s="699"/>
      <c r="T41" s="699"/>
      <c r="U41" s="699"/>
      <c r="V41" s="699"/>
      <c r="W41" s="699"/>
      <c r="X41" s="699"/>
      <c r="Y41" s="700"/>
      <c r="Z41" s="701">
        <v>100</v>
      </c>
      <c r="AA41" s="701"/>
      <c r="AB41" s="701"/>
      <c r="AC41" s="701"/>
      <c r="AD41" s="702">
        <v>2330809</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111783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177397</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399</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206824</v>
      </c>
      <c r="CS42" s="653"/>
      <c r="CT42" s="653"/>
      <c r="CU42" s="653"/>
      <c r="CV42" s="653"/>
      <c r="CW42" s="653"/>
      <c r="CX42" s="653"/>
      <c r="CY42" s="654"/>
      <c r="CZ42" s="628">
        <v>6.4</v>
      </c>
      <c r="DA42" s="655"/>
      <c r="DB42" s="655"/>
      <c r="DC42" s="658"/>
      <c r="DD42" s="632">
        <v>36174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1988</v>
      </c>
      <c r="CS43" s="653"/>
      <c r="CT43" s="653"/>
      <c r="CU43" s="653"/>
      <c r="CV43" s="653"/>
      <c r="CW43" s="653"/>
      <c r="CX43" s="653"/>
      <c r="CY43" s="654"/>
      <c r="CZ43" s="628">
        <v>0.1</v>
      </c>
      <c r="DA43" s="655"/>
      <c r="DB43" s="655"/>
      <c r="DC43" s="658"/>
      <c r="DD43" s="632">
        <v>1988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206824</v>
      </c>
      <c r="CS44" s="624"/>
      <c r="CT44" s="624"/>
      <c r="CU44" s="624"/>
      <c r="CV44" s="624"/>
      <c r="CW44" s="624"/>
      <c r="CX44" s="624"/>
      <c r="CY44" s="625"/>
      <c r="CZ44" s="628">
        <v>6.4</v>
      </c>
      <c r="DA44" s="629"/>
      <c r="DB44" s="629"/>
      <c r="DC44" s="635"/>
      <c r="DD44" s="632">
        <v>36174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125105</v>
      </c>
      <c r="CS45" s="653"/>
      <c r="CT45" s="653"/>
      <c r="CU45" s="653"/>
      <c r="CV45" s="653"/>
      <c r="CW45" s="653"/>
      <c r="CX45" s="653"/>
      <c r="CY45" s="654"/>
      <c r="CZ45" s="628">
        <v>3.9</v>
      </c>
      <c r="DA45" s="655"/>
      <c r="DB45" s="655"/>
      <c r="DC45" s="658"/>
      <c r="DD45" s="632">
        <v>9043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81719</v>
      </c>
      <c r="CS46" s="624"/>
      <c r="CT46" s="624"/>
      <c r="CU46" s="624"/>
      <c r="CV46" s="624"/>
      <c r="CW46" s="624"/>
      <c r="CX46" s="624"/>
      <c r="CY46" s="625"/>
      <c r="CZ46" s="628">
        <v>2.5</v>
      </c>
      <c r="DA46" s="629"/>
      <c r="DB46" s="629"/>
      <c r="DC46" s="635"/>
      <c r="DD46" s="632">
        <v>27131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3217111</v>
      </c>
      <c r="CS49" s="682"/>
      <c r="CT49" s="682"/>
      <c r="CU49" s="682"/>
      <c r="CV49" s="682"/>
      <c r="CW49" s="682"/>
      <c r="CX49" s="682"/>
      <c r="CY49" s="711"/>
      <c r="CZ49" s="703">
        <v>100</v>
      </c>
      <c r="DA49" s="712"/>
      <c r="DB49" s="712"/>
      <c r="DC49" s="713"/>
      <c r="DD49" s="714">
        <v>2441069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hP/EjgeYsZBcqqbQJzAPfZkh8PcLrQ9h35tDdJIXo2gt+9vk1nH/xDNyFy+tjOe3LQu84qY8nAjQ6bHWOEBHQ==" saltValue="CjTDCbFcvhHdFhb7VA97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3384</v>
      </c>
      <c r="R7" s="753"/>
      <c r="S7" s="753"/>
      <c r="T7" s="753"/>
      <c r="U7" s="753"/>
      <c r="V7" s="753">
        <v>3217</v>
      </c>
      <c r="W7" s="753"/>
      <c r="X7" s="753"/>
      <c r="Y7" s="753"/>
      <c r="Z7" s="753"/>
      <c r="AA7" s="753">
        <v>167</v>
      </c>
      <c r="AB7" s="753"/>
      <c r="AC7" s="753"/>
      <c r="AD7" s="753"/>
      <c r="AE7" s="754"/>
      <c r="AF7" s="755">
        <v>164</v>
      </c>
      <c r="AG7" s="756"/>
      <c r="AH7" s="756"/>
      <c r="AI7" s="756"/>
      <c r="AJ7" s="757"/>
      <c r="AK7" s="758">
        <v>81</v>
      </c>
      <c r="AL7" s="759"/>
      <c r="AM7" s="759"/>
      <c r="AN7" s="759"/>
      <c r="AO7" s="759"/>
      <c r="AP7" s="759">
        <v>2874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IF(SUM(Q7:U22)=0,"-",SUM(Q7:U22))</f>
        <v>3384</v>
      </c>
      <c r="R23" s="793"/>
      <c r="S23" s="793"/>
      <c r="T23" s="793"/>
      <c r="U23" s="793"/>
      <c r="V23" s="793">
        <f t="shared" ref="V23" si="0">IF(SUM(V7:Z22)=0,"-",SUM(V7:Z22))</f>
        <v>3217</v>
      </c>
      <c r="W23" s="793"/>
      <c r="X23" s="793"/>
      <c r="Y23" s="793"/>
      <c r="Z23" s="793"/>
      <c r="AA23" s="793">
        <f t="shared" ref="AA23" si="1">IF(SUM(AA7:AE22)=0,"-",SUM(AA7:AE22))</f>
        <v>167</v>
      </c>
      <c r="AB23" s="793"/>
      <c r="AC23" s="793"/>
      <c r="AD23" s="793"/>
      <c r="AE23" s="794"/>
      <c r="AF23" s="795">
        <f t="shared" ref="AF23" si="2">IF(SUM(AF7:AJ22)=0,"-",SUM(AF7:AJ22))</f>
        <v>164</v>
      </c>
      <c r="AG23" s="793"/>
      <c r="AH23" s="793"/>
      <c r="AI23" s="793"/>
      <c r="AJ23" s="796"/>
      <c r="AK23" s="797"/>
      <c r="AL23" s="798"/>
      <c r="AM23" s="798"/>
      <c r="AN23" s="798"/>
      <c r="AO23" s="798"/>
      <c r="AP23" s="793">
        <f t="shared" ref="AP23" si="3">IF(SUM(AP7:AT22)=0,"-",SUM(AP7:AT22))</f>
        <v>2874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354</v>
      </c>
      <c r="R28" s="823"/>
      <c r="S28" s="823"/>
      <c r="T28" s="823"/>
      <c r="U28" s="823"/>
      <c r="V28" s="823">
        <v>353</v>
      </c>
      <c r="W28" s="823"/>
      <c r="X28" s="823"/>
      <c r="Y28" s="823"/>
      <c r="Z28" s="823"/>
      <c r="AA28" s="823">
        <v>1</v>
      </c>
      <c r="AB28" s="823"/>
      <c r="AC28" s="823"/>
      <c r="AD28" s="823"/>
      <c r="AE28" s="824"/>
      <c r="AF28" s="825">
        <v>1</v>
      </c>
      <c r="AG28" s="823"/>
      <c r="AH28" s="823"/>
      <c r="AI28" s="823"/>
      <c r="AJ28" s="826"/>
      <c r="AK28" s="827">
        <v>30</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153</v>
      </c>
      <c r="R29" s="784"/>
      <c r="S29" s="784"/>
      <c r="T29" s="784"/>
      <c r="U29" s="784"/>
      <c r="V29" s="784">
        <v>145</v>
      </c>
      <c r="W29" s="784"/>
      <c r="X29" s="784"/>
      <c r="Y29" s="784"/>
      <c r="Z29" s="784"/>
      <c r="AA29" s="784">
        <v>8</v>
      </c>
      <c r="AB29" s="784"/>
      <c r="AC29" s="784"/>
      <c r="AD29" s="784"/>
      <c r="AE29" s="785"/>
      <c r="AF29" s="786">
        <v>8</v>
      </c>
      <c r="AG29" s="787"/>
      <c r="AH29" s="787"/>
      <c r="AI29" s="787"/>
      <c r="AJ29" s="788"/>
      <c r="AK29" s="834">
        <v>90</v>
      </c>
      <c r="AL29" s="830"/>
      <c r="AM29" s="830"/>
      <c r="AN29" s="830"/>
      <c r="AO29" s="830"/>
      <c r="AP29" s="830">
        <v>326</v>
      </c>
      <c r="AQ29" s="830"/>
      <c r="AR29" s="830"/>
      <c r="AS29" s="830"/>
      <c r="AT29" s="830"/>
      <c r="AU29" s="830">
        <v>326</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543</v>
      </c>
      <c r="R30" s="784"/>
      <c r="S30" s="784"/>
      <c r="T30" s="784"/>
      <c r="U30" s="784"/>
      <c r="V30" s="784">
        <v>524</v>
      </c>
      <c r="W30" s="784"/>
      <c r="X30" s="784"/>
      <c r="Y30" s="784"/>
      <c r="Z30" s="784"/>
      <c r="AA30" s="784">
        <v>19</v>
      </c>
      <c r="AB30" s="784"/>
      <c r="AC30" s="784"/>
      <c r="AD30" s="784"/>
      <c r="AE30" s="785"/>
      <c r="AF30" s="786">
        <v>19</v>
      </c>
      <c r="AG30" s="787"/>
      <c r="AH30" s="787"/>
      <c r="AI30" s="787"/>
      <c r="AJ30" s="788"/>
      <c r="AK30" s="834">
        <v>93</v>
      </c>
      <c r="AL30" s="830"/>
      <c r="AM30" s="830"/>
      <c r="AN30" s="830"/>
      <c r="AO30" s="830"/>
      <c r="AP30" s="830" t="s">
        <v>560</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61</v>
      </c>
      <c r="R31" s="784"/>
      <c r="S31" s="784"/>
      <c r="T31" s="784"/>
      <c r="U31" s="784"/>
      <c r="V31" s="784">
        <v>61</v>
      </c>
      <c r="W31" s="784"/>
      <c r="X31" s="784"/>
      <c r="Y31" s="784"/>
      <c r="Z31" s="784"/>
      <c r="AA31" s="784">
        <v>0</v>
      </c>
      <c r="AB31" s="784"/>
      <c r="AC31" s="784"/>
      <c r="AD31" s="784"/>
      <c r="AE31" s="785"/>
      <c r="AF31" s="786">
        <v>0</v>
      </c>
      <c r="AG31" s="787"/>
      <c r="AH31" s="787"/>
      <c r="AI31" s="787"/>
      <c r="AJ31" s="788"/>
      <c r="AK31" s="834">
        <v>25</v>
      </c>
      <c r="AL31" s="830"/>
      <c r="AM31" s="830"/>
      <c r="AN31" s="830"/>
      <c r="AO31" s="830"/>
      <c r="AP31" s="830" t="s">
        <v>560</v>
      </c>
      <c r="AQ31" s="830"/>
      <c r="AR31" s="830"/>
      <c r="AS31" s="830"/>
      <c r="AT31" s="830"/>
      <c r="AU31" s="830" t="s">
        <v>560</v>
      </c>
      <c r="AV31" s="830"/>
      <c r="AW31" s="830"/>
      <c r="AX31" s="830"/>
      <c r="AY31" s="830"/>
      <c r="AZ31" s="831" t="s">
        <v>560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183</v>
      </c>
      <c r="R32" s="784"/>
      <c r="S32" s="784"/>
      <c r="T32" s="784"/>
      <c r="U32" s="784"/>
      <c r="V32" s="784">
        <v>158</v>
      </c>
      <c r="W32" s="784"/>
      <c r="X32" s="784"/>
      <c r="Y32" s="784"/>
      <c r="Z32" s="784"/>
      <c r="AA32" s="784">
        <v>25</v>
      </c>
      <c r="AB32" s="784"/>
      <c r="AC32" s="784"/>
      <c r="AD32" s="784"/>
      <c r="AE32" s="785"/>
      <c r="AF32" s="786">
        <v>212</v>
      </c>
      <c r="AG32" s="787"/>
      <c r="AH32" s="787"/>
      <c r="AI32" s="787"/>
      <c r="AJ32" s="788"/>
      <c r="AK32" s="834">
        <v>93</v>
      </c>
      <c r="AL32" s="830"/>
      <c r="AM32" s="830"/>
      <c r="AN32" s="830"/>
      <c r="AO32" s="830"/>
      <c r="AP32" s="830">
        <v>536</v>
      </c>
      <c r="AQ32" s="830"/>
      <c r="AR32" s="830"/>
      <c r="AS32" s="830"/>
      <c r="AT32" s="830"/>
      <c r="AU32" s="830">
        <v>315</v>
      </c>
      <c r="AV32" s="830"/>
      <c r="AW32" s="830"/>
      <c r="AX32" s="830"/>
      <c r="AY32" s="830"/>
      <c r="AZ32" s="831" t="s">
        <v>560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165</v>
      </c>
      <c r="R33" s="784"/>
      <c r="S33" s="784"/>
      <c r="T33" s="784"/>
      <c r="U33" s="784"/>
      <c r="V33" s="784">
        <v>152</v>
      </c>
      <c r="W33" s="784"/>
      <c r="X33" s="784"/>
      <c r="Y33" s="784"/>
      <c r="Z33" s="784"/>
      <c r="AA33" s="784">
        <v>13</v>
      </c>
      <c r="AB33" s="784"/>
      <c r="AC33" s="784"/>
      <c r="AD33" s="784"/>
      <c r="AE33" s="785"/>
      <c r="AF33" s="786">
        <v>13</v>
      </c>
      <c r="AG33" s="787"/>
      <c r="AH33" s="787"/>
      <c r="AI33" s="787"/>
      <c r="AJ33" s="788"/>
      <c r="AK33" s="834">
        <v>69</v>
      </c>
      <c r="AL33" s="830"/>
      <c r="AM33" s="830"/>
      <c r="AN33" s="830"/>
      <c r="AO33" s="830"/>
      <c r="AP33" s="830">
        <v>619</v>
      </c>
      <c r="AQ33" s="830"/>
      <c r="AR33" s="830"/>
      <c r="AS33" s="830"/>
      <c r="AT33" s="830"/>
      <c r="AU33" s="830">
        <v>568</v>
      </c>
      <c r="AV33" s="830"/>
      <c r="AW33" s="830"/>
      <c r="AX33" s="830"/>
      <c r="AY33" s="830"/>
      <c r="AZ33" s="831" t="s">
        <v>560</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6"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IF(SUM(AF28:AJ62)=0,"-",SUM(AF28:AJ62))</f>
        <v>253</v>
      </c>
      <c r="AG63" s="844"/>
      <c r="AH63" s="844"/>
      <c r="AI63" s="844"/>
      <c r="AJ63" s="845"/>
      <c r="AK63" s="797"/>
      <c r="AL63" s="798"/>
      <c r="AM63" s="798"/>
      <c r="AN63" s="798"/>
      <c r="AO63" s="798"/>
      <c r="AP63" s="793">
        <f>IF(SUM(AP28:AT62)=0,"-",SUM(AP28:AT62))</f>
        <v>1481</v>
      </c>
      <c r="AQ63" s="793"/>
      <c r="AR63" s="793"/>
      <c r="AS63" s="793"/>
      <c r="AT63" s="793"/>
      <c r="AU63" s="793">
        <f>IF(SUM(AU28:AY62)=0,"-",SUM(AU28:AY62))</f>
        <v>1209</v>
      </c>
      <c r="AV63" s="793"/>
      <c r="AW63" s="793"/>
      <c r="AX63" s="793"/>
      <c r="AY63" s="79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554</v>
      </c>
      <c r="C68" s="869"/>
      <c r="D68" s="869"/>
      <c r="E68" s="869"/>
      <c r="F68" s="869"/>
      <c r="G68" s="869"/>
      <c r="H68" s="869"/>
      <c r="I68" s="869"/>
      <c r="J68" s="869"/>
      <c r="K68" s="869"/>
      <c r="L68" s="869"/>
      <c r="M68" s="869"/>
      <c r="N68" s="869"/>
      <c r="O68" s="869"/>
      <c r="P68" s="870"/>
      <c r="Q68" s="871">
        <v>463</v>
      </c>
      <c r="R68" s="865"/>
      <c r="S68" s="865"/>
      <c r="T68" s="865"/>
      <c r="U68" s="865"/>
      <c r="V68" s="865">
        <v>454</v>
      </c>
      <c r="W68" s="865"/>
      <c r="X68" s="865"/>
      <c r="Y68" s="865"/>
      <c r="Z68" s="865"/>
      <c r="AA68" s="865">
        <v>9</v>
      </c>
      <c r="AB68" s="865"/>
      <c r="AC68" s="865"/>
      <c r="AD68" s="865"/>
      <c r="AE68" s="865"/>
      <c r="AF68" s="865">
        <v>9</v>
      </c>
      <c r="AG68" s="865"/>
      <c r="AH68" s="865"/>
      <c r="AI68" s="865"/>
      <c r="AJ68" s="865"/>
      <c r="AK68" s="865" t="s">
        <v>560</v>
      </c>
      <c r="AL68" s="865"/>
      <c r="AM68" s="865"/>
      <c r="AN68" s="865"/>
      <c r="AO68" s="865"/>
      <c r="AP68" s="865">
        <v>1078</v>
      </c>
      <c r="AQ68" s="865"/>
      <c r="AR68" s="865"/>
      <c r="AS68" s="865"/>
      <c r="AT68" s="865"/>
      <c r="AU68" s="865">
        <v>577</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555</v>
      </c>
      <c r="C69" s="873"/>
      <c r="D69" s="873"/>
      <c r="E69" s="873"/>
      <c r="F69" s="873"/>
      <c r="G69" s="873"/>
      <c r="H69" s="873"/>
      <c r="I69" s="873"/>
      <c r="J69" s="873"/>
      <c r="K69" s="873"/>
      <c r="L69" s="873"/>
      <c r="M69" s="873"/>
      <c r="N69" s="873"/>
      <c r="O69" s="873"/>
      <c r="P69" s="874"/>
      <c r="Q69" s="875">
        <v>113</v>
      </c>
      <c r="R69" s="830"/>
      <c r="S69" s="830"/>
      <c r="T69" s="830"/>
      <c r="U69" s="830"/>
      <c r="V69" s="830">
        <v>104</v>
      </c>
      <c r="W69" s="830"/>
      <c r="X69" s="830"/>
      <c r="Y69" s="830"/>
      <c r="Z69" s="830"/>
      <c r="AA69" s="830">
        <v>9</v>
      </c>
      <c r="AB69" s="830"/>
      <c r="AC69" s="830"/>
      <c r="AD69" s="830"/>
      <c r="AE69" s="830"/>
      <c r="AF69" s="830">
        <v>9</v>
      </c>
      <c r="AG69" s="830"/>
      <c r="AH69" s="830"/>
      <c r="AI69" s="830"/>
      <c r="AJ69" s="830"/>
      <c r="AK69" s="830" t="s">
        <v>560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556</v>
      </c>
      <c r="C70" s="873"/>
      <c r="D70" s="873"/>
      <c r="E70" s="873"/>
      <c r="F70" s="873"/>
      <c r="G70" s="873"/>
      <c r="H70" s="873"/>
      <c r="I70" s="873"/>
      <c r="J70" s="873"/>
      <c r="K70" s="873"/>
      <c r="L70" s="873"/>
      <c r="M70" s="873"/>
      <c r="N70" s="873"/>
      <c r="O70" s="873"/>
      <c r="P70" s="874"/>
      <c r="Q70" s="875">
        <v>1376</v>
      </c>
      <c r="R70" s="830"/>
      <c r="S70" s="830"/>
      <c r="T70" s="830"/>
      <c r="U70" s="830"/>
      <c r="V70" s="830">
        <v>1336</v>
      </c>
      <c r="W70" s="830"/>
      <c r="X70" s="830"/>
      <c r="Y70" s="830"/>
      <c r="Z70" s="830"/>
      <c r="AA70" s="830">
        <v>40</v>
      </c>
      <c r="AB70" s="830"/>
      <c r="AC70" s="830"/>
      <c r="AD70" s="830"/>
      <c r="AE70" s="830"/>
      <c r="AF70" s="830">
        <v>40</v>
      </c>
      <c r="AG70" s="830"/>
      <c r="AH70" s="830"/>
      <c r="AI70" s="830"/>
      <c r="AJ70" s="830"/>
      <c r="AK70" s="830" t="s">
        <v>560</v>
      </c>
      <c r="AL70" s="830"/>
      <c r="AM70" s="830"/>
      <c r="AN70" s="830"/>
      <c r="AO70" s="830"/>
      <c r="AP70" s="830">
        <v>383</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557</v>
      </c>
      <c r="C71" s="873"/>
      <c r="D71" s="873"/>
      <c r="E71" s="873"/>
      <c r="F71" s="873"/>
      <c r="G71" s="873"/>
      <c r="H71" s="873"/>
      <c r="I71" s="873"/>
      <c r="J71" s="873"/>
      <c r="K71" s="873"/>
      <c r="L71" s="873"/>
      <c r="M71" s="873"/>
      <c r="N71" s="873"/>
      <c r="O71" s="873"/>
      <c r="P71" s="874"/>
      <c r="Q71" s="875">
        <v>33</v>
      </c>
      <c r="R71" s="830"/>
      <c r="S71" s="830"/>
      <c r="T71" s="830"/>
      <c r="U71" s="830"/>
      <c r="V71" s="830">
        <v>30</v>
      </c>
      <c r="W71" s="830"/>
      <c r="X71" s="830"/>
      <c r="Y71" s="830"/>
      <c r="Z71" s="830"/>
      <c r="AA71" s="830">
        <v>3</v>
      </c>
      <c r="AB71" s="830"/>
      <c r="AC71" s="830"/>
      <c r="AD71" s="830"/>
      <c r="AE71" s="830"/>
      <c r="AF71" s="830">
        <v>3</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558</v>
      </c>
      <c r="C72" s="873"/>
      <c r="D72" s="873"/>
      <c r="E72" s="873"/>
      <c r="F72" s="873"/>
      <c r="G72" s="873"/>
      <c r="H72" s="873"/>
      <c r="I72" s="873"/>
      <c r="J72" s="873"/>
      <c r="K72" s="873"/>
      <c r="L72" s="873"/>
      <c r="M72" s="873"/>
      <c r="N72" s="873"/>
      <c r="O72" s="873"/>
      <c r="P72" s="874"/>
      <c r="Q72" s="875">
        <v>21</v>
      </c>
      <c r="R72" s="830"/>
      <c r="S72" s="830"/>
      <c r="T72" s="830"/>
      <c r="U72" s="830"/>
      <c r="V72" s="830">
        <v>19</v>
      </c>
      <c r="W72" s="830"/>
      <c r="X72" s="830"/>
      <c r="Y72" s="830"/>
      <c r="Z72" s="830"/>
      <c r="AA72" s="830">
        <v>2</v>
      </c>
      <c r="AB72" s="830"/>
      <c r="AC72" s="830"/>
      <c r="AD72" s="830"/>
      <c r="AE72" s="830"/>
      <c r="AF72" s="830">
        <v>2</v>
      </c>
      <c r="AG72" s="830"/>
      <c r="AH72" s="830"/>
      <c r="AI72" s="830"/>
      <c r="AJ72" s="830"/>
      <c r="AK72" s="830" t="s">
        <v>560</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559</v>
      </c>
      <c r="C73" s="873"/>
      <c r="D73" s="873"/>
      <c r="E73" s="873"/>
      <c r="F73" s="873"/>
      <c r="G73" s="873"/>
      <c r="H73" s="873"/>
      <c r="I73" s="873"/>
      <c r="J73" s="873"/>
      <c r="K73" s="873"/>
      <c r="L73" s="873"/>
      <c r="M73" s="873"/>
      <c r="N73" s="873"/>
      <c r="O73" s="873"/>
      <c r="P73" s="874"/>
      <c r="Q73" s="875">
        <v>111</v>
      </c>
      <c r="R73" s="830"/>
      <c r="S73" s="830"/>
      <c r="T73" s="830"/>
      <c r="U73" s="830"/>
      <c r="V73" s="830">
        <v>111</v>
      </c>
      <c r="W73" s="830"/>
      <c r="X73" s="830"/>
      <c r="Y73" s="830"/>
      <c r="Z73" s="830"/>
      <c r="AA73" s="830">
        <v>0</v>
      </c>
      <c r="AB73" s="830"/>
      <c r="AC73" s="830"/>
      <c r="AD73" s="830"/>
      <c r="AE73" s="830"/>
      <c r="AF73" s="830">
        <v>0</v>
      </c>
      <c r="AG73" s="830"/>
      <c r="AH73" s="830"/>
      <c r="AI73" s="830"/>
      <c r="AJ73" s="830"/>
      <c r="AK73" s="830" t="s">
        <v>560</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4"/>
      <c r="V75" s="878"/>
      <c r="W75" s="877"/>
      <c r="X75" s="877"/>
      <c r="Y75" s="877"/>
      <c r="Z75" s="834"/>
      <c r="AA75" s="878"/>
      <c r="AB75" s="877"/>
      <c r="AC75" s="877"/>
      <c r="AD75" s="877"/>
      <c r="AE75" s="834"/>
      <c r="AF75" s="878"/>
      <c r="AG75" s="877"/>
      <c r="AH75" s="877"/>
      <c r="AI75" s="877"/>
      <c r="AJ75" s="834"/>
      <c r="AK75" s="878"/>
      <c r="AL75" s="877"/>
      <c r="AM75" s="877"/>
      <c r="AN75" s="877"/>
      <c r="AO75" s="834"/>
      <c r="AP75" s="878"/>
      <c r="AQ75" s="877"/>
      <c r="AR75" s="877"/>
      <c r="AS75" s="877"/>
      <c r="AT75" s="834"/>
      <c r="AU75" s="878"/>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4"/>
      <c r="V76" s="878"/>
      <c r="W76" s="877"/>
      <c r="X76" s="877"/>
      <c r="Y76" s="877"/>
      <c r="Z76" s="834"/>
      <c r="AA76" s="878"/>
      <c r="AB76" s="877"/>
      <c r="AC76" s="877"/>
      <c r="AD76" s="877"/>
      <c r="AE76" s="834"/>
      <c r="AF76" s="878"/>
      <c r="AG76" s="877"/>
      <c r="AH76" s="877"/>
      <c r="AI76" s="877"/>
      <c r="AJ76" s="834"/>
      <c r="AK76" s="878"/>
      <c r="AL76" s="877"/>
      <c r="AM76" s="877"/>
      <c r="AN76" s="877"/>
      <c r="AO76" s="834"/>
      <c r="AP76" s="878"/>
      <c r="AQ76" s="877"/>
      <c r="AR76" s="877"/>
      <c r="AS76" s="877"/>
      <c r="AT76" s="834"/>
      <c r="AU76" s="878"/>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4"/>
      <c r="V77" s="878"/>
      <c r="W77" s="877"/>
      <c r="X77" s="877"/>
      <c r="Y77" s="877"/>
      <c r="Z77" s="834"/>
      <c r="AA77" s="878"/>
      <c r="AB77" s="877"/>
      <c r="AC77" s="877"/>
      <c r="AD77" s="877"/>
      <c r="AE77" s="834"/>
      <c r="AF77" s="878"/>
      <c r="AG77" s="877"/>
      <c r="AH77" s="877"/>
      <c r="AI77" s="877"/>
      <c r="AJ77" s="834"/>
      <c r="AK77" s="878"/>
      <c r="AL77" s="877"/>
      <c r="AM77" s="877"/>
      <c r="AN77" s="877"/>
      <c r="AO77" s="834"/>
      <c r="AP77" s="878"/>
      <c r="AQ77" s="877"/>
      <c r="AR77" s="877"/>
      <c r="AS77" s="877"/>
      <c r="AT77" s="834"/>
      <c r="AU77" s="878"/>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793">
        <f>IF(SUM(AF68:AJ87)=0,"-",SUM(AF68:AJ87))</f>
        <v>63</v>
      </c>
      <c r="AG88" s="793"/>
      <c r="AH88" s="793"/>
      <c r="AI88" s="793"/>
      <c r="AJ88" s="793"/>
      <c r="AK88" s="798"/>
      <c r="AL88" s="798"/>
      <c r="AM88" s="798"/>
      <c r="AN88" s="798"/>
      <c r="AO88" s="798"/>
      <c r="AP88" s="793">
        <f>IF(SUM(AP68:AT87)=0,"-",SUM(AP68:AT87))</f>
        <v>1461</v>
      </c>
      <c r="AQ88" s="793"/>
      <c r="AR88" s="793"/>
      <c r="AS88" s="793"/>
      <c r="AT88" s="793"/>
      <c r="AU88" s="793">
        <f>IF(SUM(AU68:AY87)=0,"-",SUM(AU68:AY87))</f>
        <v>577</v>
      </c>
      <c r="AV88" s="793"/>
      <c r="AW88" s="793"/>
      <c r="AX88" s="793"/>
      <c r="AY88" s="79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793" t="str">
        <f>IF(SUM(CR7:CV101)=0,"-",SUM(CR7:CV101))</f>
        <v>-</v>
      </c>
      <c r="CS102" s="793"/>
      <c r="CT102" s="793"/>
      <c r="CU102" s="793"/>
      <c r="CV102" s="793"/>
      <c r="CW102" s="889" t="str">
        <f t="shared" ref="CW102" si="4">IF(SUM(CW7:DA101)=0,"-",SUM(CW7:DA101))</f>
        <v>-</v>
      </c>
      <c r="CX102" s="844"/>
      <c r="CY102" s="844"/>
      <c r="CZ102" s="844"/>
      <c r="DA102" s="890"/>
      <c r="DB102" s="889" t="str">
        <f t="shared" ref="DB102" si="5">IF(SUM(DB7:DF101)=0,"-",SUM(DB7:DF101))</f>
        <v>-</v>
      </c>
      <c r="DC102" s="844"/>
      <c r="DD102" s="844"/>
      <c r="DE102" s="844"/>
      <c r="DF102" s="890"/>
      <c r="DG102" s="889" t="str">
        <f t="shared" ref="DG102" si="6">IF(SUM(DG7:DK101)=0,"-",SUM(DG7:DK101))</f>
        <v>-</v>
      </c>
      <c r="DH102" s="844"/>
      <c r="DI102" s="844"/>
      <c r="DJ102" s="844"/>
      <c r="DK102" s="890"/>
      <c r="DL102" s="889" t="str">
        <f t="shared" ref="DL102" si="7">IF(SUM(DL7:DP101)=0,"-",SUM(DL7:DP101))</f>
        <v>-</v>
      </c>
      <c r="DM102" s="844"/>
      <c r="DN102" s="844"/>
      <c r="DO102" s="844"/>
      <c r="DP102" s="890"/>
      <c r="DQ102" s="889" t="str">
        <f t="shared" ref="DQ102" si="8">IF(SUM(DQ7:DU101)=0,"-",SUM(DQ7:DU101))</f>
        <v>-</v>
      </c>
      <c r="DR102" s="844"/>
      <c r="DS102" s="844"/>
      <c r="DT102" s="844"/>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412</v>
      </c>
      <c r="AG109" s="892"/>
      <c r="AH109" s="892"/>
      <c r="AI109" s="892"/>
      <c r="AJ109" s="893"/>
      <c r="AK109" s="891" t="s">
        <v>295</v>
      </c>
      <c r="AL109" s="892"/>
      <c r="AM109" s="892"/>
      <c r="AN109" s="892"/>
      <c r="AO109" s="893"/>
      <c r="AP109" s="891" t="s">
        <v>413</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412</v>
      </c>
      <c r="BW109" s="892"/>
      <c r="BX109" s="892"/>
      <c r="BY109" s="892"/>
      <c r="BZ109" s="893"/>
      <c r="CA109" s="891" t="s">
        <v>295</v>
      </c>
      <c r="CB109" s="892"/>
      <c r="CC109" s="892"/>
      <c r="CD109" s="892"/>
      <c r="CE109" s="893"/>
      <c r="CF109" s="912" t="s">
        <v>413</v>
      </c>
      <c r="CG109" s="912"/>
      <c r="CH109" s="912"/>
      <c r="CI109" s="912"/>
      <c r="CJ109" s="912"/>
      <c r="CK109" s="891" t="s">
        <v>414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412</v>
      </c>
      <c r="DM109" s="892"/>
      <c r="DN109" s="892"/>
      <c r="DO109" s="892"/>
      <c r="DP109" s="893"/>
      <c r="DQ109" s="891" t="s">
        <v>295</v>
      </c>
      <c r="DR109" s="892"/>
      <c r="DS109" s="892"/>
      <c r="DT109" s="892"/>
      <c r="DU109" s="893"/>
      <c r="DV109" s="891" t="s">
        <v>413</v>
      </c>
      <c r="DW109" s="892"/>
      <c r="DX109" s="892"/>
      <c r="DY109" s="892"/>
      <c r="DZ109" s="894"/>
    </row>
    <row r="110" spans="1:131" s="230" customFormat="1" ht="26.25" customHeight="1" x14ac:dyDescent="0.15">
      <c r="A110" s="895" t="s">
        <v>415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363005</v>
      </c>
      <c r="AB110" s="899"/>
      <c r="AC110" s="899"/>
      <c r="AD110" s="899"/>
      <c r="AE110" s="900"/>
      <c r="AF110" s="901">
        <v>354305</v>
      </c>
      <c r="AG110" s="899"/>
      <c r="AH110" s="899"/>
      <c r="AI110" s="899"/>
      <c r="AJ110" s="900"/>
      <c r="AK110" s="901">
        <v>358939</v>
      </c>
      <c r="AL110" s="899"/>
      <c r="AM110" s="899"/>
      <c r="AN110" s="899"/>
      <c r="AO110" s="900"/>
      <c r="AP110" s="902">
        <v>17.8</v>
      </c>
      <c r="AQ110" s="903"/>
      <c r="AR110" s="903"/>
      <c r="AS110" s="903"/>
      <c r="AT110" s="904"/>
      <c r="AU110" s="905" t="s">
        <v>69</v>
      </c>
      <c r="AV110" s="906"/>
      <c r="AW110" s="906"/>
      <c r="AX110" s="906"/>
      <c r="AY110" s="906"/>
      <c r="AZ110" s="928" t="s">
        <v>416</v>
      </c>
      <c r="BA110" s="896"/>
      <c r="BB110" s="896"/>
      <c r="BC110" s="896"/>
      <c r="BD110" s="896"/>
      <c r="BE110" s="896"/>
      <c r="BF110" s="896"/>
      <c r="BG110" s="896"/>
      <c r="BH110" s="896"/>
      <c r="BI110" s="896"/>
      <c r="BJ110" s="896"/>
      <c r="BK110" s="896"/>
      <c r="BL110" s="896"/>
      <c r="BM110" s="896"/>
      <c r="BN110" s="896"/>
      <c r="BO110" s="896"/>
      <c r="BP110" s="897"/>
      <c r="BQ110" s="929">
        <v>3217224</v>
      </c>
      <c r="BR110" s="930"/>
      <c r="BS110" s="930"/>
      <c r="BT110" s="930"/>
      <c r="BU110" s="930"/>
      <c r="BV110" s="930">
        <v>3067520</v>
      </c>
      <c r="BW110" s="930"/>
      <c r="BX110" s="930"/>
      <c r="BY110" s="930"/>
      <c r="BZ110" s="930"/>
      <c r="CA110" s="930">
        <v>2874339</v>
      </c>
      <c r="CB110" s="930"/>
      <c r="CC110" s="930"/>
      <c r="CD110" s="930"/>
      <c r="CE110" s="930"/>
      <c r="CF110" s="943">
        <v>142.5</v>
      </c>
      <c r="CG110" s="944"/>
      <c r="CH110" s="944"/>
      <c r="CI110" s="944"/>
      <c r="CJ110" s="944"/>
      <c r="CK110" s="945" t="s">
        <v>417</v>
      </c>
      <c r="CL110" s="946"/>
      <c r="CM110" s="928" t="s">
        <v>418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420</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422</v>
      </c>
      <c r="B112" s="952"/>
      <c r="C112" s="922" t="s">
        <v>423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424</v>
      </c>
      <c r="BA112" s="922"/>
      <c r="BB112" s="922"/>
      <c r="BC112" s="922"/>
      <c r="BD112" s="922"/>
      <c r="BE112" s="922"/>
      <c r="BF112" s="922"/>
      <c r="BG112" s="922"/>
      <c r="BH112" s="922"/>
      <c r="BI112" s="922"/>
      <c r="BJ112" s="922"/>
      <c r="BK112" s="922"/>
      <c r="BL112" s="922"/>
      <c r="BM112" s="922"/>
      <c r="BN112" s="922"/>
      <c r="BO112" s="922"/>
      <c r="BP112" s="923"/>
      <c r="BQ112" s="924">
        <v>1240576</v>
      </c>
      <c r="BR112" s="925"/>
      <c r="BS112" s="925"/>
      <c r="BT112" s="925"/>
      <c r="BU112" s="925"/>
      <c r="BV112" s="925">
        <v>1280047</v>
      </c>
      <c r="BW112" s="925"/>
      <c r="BX112" s="925"/>
      <c r="BY112" s="925"/>
      <c r="BZ112" s="925"/>
      <c r="CA112" s="925">
        <v>1209039</v>
      </c>
      <c r="CB112" s="925"/>
      <c r="CC112" s="925"/>
      <c r="CD112" s="925"/>
      <c r="CE112" s="925"/>
      <c r="CF112" s="919">
        <v>59.9</v>
      </c>
      <c r="CG112" s="920"/>
      <c r="CH112" s="920"/>
      <c r="CI112" s="920"/>
      <c r="CJ112" s="920"/>
      <c r="CK112" s="947"/>
      <c r="CL112" s="948"/>
      <c r="CM112" s="921" t="s">
        <v>425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126119</v>
      </c>
      <c r="AB113" s="937"/>
      <c r="AC113" s="937"/>
      <c r="AD113" s="937"/>
      <c r="AE113" s="938"/>
      <c r="AF113" s="939">
        <v>131814</v>
      </c>
      <c r="AG113" s="937"/>
      <c r="AH113" s="937"/>
      <c r="AI113" s="937"/>
      <c r="AJ113" s="938"/>
      <c r="AK113" s="939">
        <v>137956</v>
      </c>
      <c r="AL113" s="937"/>
      <c r="AM113" s="937"/>
      <c r="AN113" s="937"/>
      <c r="AO113" s="938"/>
      <c r="AP113" s="940">
        <v>6.8</v>
      </c>
      <c r="AQ113" s="941"/>
      <c r="AR113" s="941"/>
      <c r="AS113" s="941"/>
      <c r="AT113" s="942"/>
      <c r="AU113" s="907"/>
      <c r="AV113" s="908"/>
      <c r="AW113" s="908"/>
      <c r="AX113" s="908"/>
      <c r="AY113" s="908"/>
      <c r="AZ113" s="921" t="s">
        <v>427</v>
      </c>
      <c r="BA113" s="922"/>
      <c r="BB113" s="922"/>
      <c r="BC113" s="922"/>
      <c r="BD113" s="922"/>
      <c r="BE113" s="922"/>
      <c r="BF113" s="922"/>
      <c r="BG113" s="922"/>
      <c r="BH113" s="922"/>
      <c r="BI113" s="922"/>
      <c r="BJ113" s="922"/>
      <c r="BK113" s="922"/>
      <c r="BL113" s="922"/>
      <c r="BM113" s="922"/>
      <c r="BN113" s="922"/>
      <c r="BO113" s="922"/>
      <c r="BP113" s="923"/>
      <c r="BQ113" s="924">
        <v>581657</v>
      </c>
      <c r="BR113" s="925"/>
      <c r="BS113" s="925"/>
      <c r="BT113" s="925"/>
      <c r="BU113" s="925"/>
      <c r="BV113" s="925">
        <v>582898</v>
      </c>
      <c r="BW113" s="925"/>
      <c r="BX113" s="925"/>
      <c r="BY113" s="925"/>
      <c r="BZ113" s="925"/>
      <c r="CA113" s="925">
        <v>576987</v>
      </c>
      <c r="CB113" s="925"/>
      <c r="CC113" s="925"/>
      <c r="CD113" s="925"/>
      <c r="CE113" s="925"/>
      <c r="CF113" s="919">
        <v>28.6</v>
      </c>
      <c r="CG113" s="920"/>
      <c r="CH113" s="920"/>
      <c r="CI113" s="920"/>
      <c r="CJ113" s="920"/>
      <c r="CK113" s="947"/>
      <c r="CL113" s="948"/>
      <c r="CM113" s="921" t="s">
        <v>428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573</v>
      </c>
      <c r="AB114" s="958"/>
      <c r="AC114" s="958"/>
      <c r="AD114" s="958"/>
      <c r="AE114" s="959"/>
      <c r="AF114" s="960">
        <v>1736</v>
      </c>
      <c r="AG114" s="958"/>
      <c r="AH114" s="958"/>
      <c r="AI114" s="958"/>
      <c r="AJ114" s="959"/>
      <c r="AK114" s="960">
        <v>6479</v>
      </c>
      <c r="AL114" s="958"/>
      <c r="AM114" s="958"/>
      <c r="AN114" s="958"/>
      <c r="AO114" s="959"/>
      <c r="AP114" s="961">
        <v>0.3</v>
      </c>
      <c r="AQ114" s="962"/>
      <c r="AR114" s="962"/>
      <c r="AS114" s="962"/>
      <c r="AT114" s="963"/>
      <c r="AU114" s="907"/>
      <c r="AV114" s="908"/>
      <c r="AW114" s="908"/>
      <c r="AX114" s="908"/>
      <c r="AY114" s="908"/>
      <c r="AZ114" s="921" t="s">
        <v>430</v>
      </c>
      <c r="BA114" s="922"/>
      <c r="BB114" s="922"/>
      <c r="BC114" s="922"/>
      <c r="BD114" s="922"/>
      <c r="BE114" s="922"/>
      <c r="BF114" s="922"/>
      <c r="BG114" s="922"/>
      <c r="BH114" s="922"/>
      <c r="BI114" s="922"/>
      <c r="BJ114" s="922"/>
      <c r="BK114" s="922"/>
      <c r="BL114" s="922"/>
      <c r="BM114" s="922"/>
      <c r="BN114" s="922"/>
      <c r="BO114" s="922"/>
      <c r="BP114" s="923"/>
      <c r="BQ114" s="924">
        <v>416931</v>
      </c>
      <c r="BR114" s="925"/>
      <c r="BS114" s="925"/>
      <c r="BT114" s="925"/>
      <c r="BU114" s="925"/>
      <c r="BV114" s="925">
        <v>403142</v>
      </c>
      <c r="BW114" s="925"/>
      <c r="BX114" s="925"/>
      <c r="BY114" s="925"/>
      <c r="BZ114" s="925"/>
      <c r="CA114" s="925">
        <v>440093</v>
      </c>
      <c r="CB114" s="925"/>
      <c r="CC114" s="925"/>
      <c r="CD114" s="925"/>
      <c r="CE114" s="925"/>
      <c r="CF114" s="919">
        <v>21.8</v>
      </c>
      <c r="CG114" s="920"/>
      <c r="CH114" s="920"/>
      <c r="CI114" s="920"/>
      <c r="CJ114" s="920"/>
      <c r="CK114" s="947"/>
      <c r="CL114" s="948"/>
      <c r="CM114" s="921" t="s">
        <v>431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62</v>
      </c>
      <c r="AB115" s="937"/>
      <c r="AC115" s="937"/>
      <c r="AD115" s="937"/>
      <c r="AE115" s="938"/>
      <c r="AF115" s="939">
        <v>339</v>
      </c>
      <c r="AG115" s="937"/>
      <c r="AH115" s="937"/>
      <c r="AI115" s="937"/>
      <c r="AJ115" s="938"/>
      <c r="AK115" s="939">
        <v>59</v>
      </c>
      <c r="AL115" s="937"/>
      <c r="AM115" s="937"/>
      <c r="AN115" s="937"/>
      <c r="AO115" s="938"/>
      <c r="AP115" s="940">
        <v>0</v>
      </c>
      <c r="AQ115" s="941"/>
      <c r="AR115" s="941"/>
      <c r="AS115" s="941"/>
      <c r="AT115" s="942"/>
      <c r="AU115" s="907"/>
      <c r="AV115" s="908"/>
      <c r="AW115" s="908"/>
      <c r="AX115" s="908"/>
      <c r="AY115" s="908"/>
      <c r="AZ115" s="921" t="s">
        <v>433</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436</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438</v>
      </c>
      <c r="Z117" s="893"/>
      <c r="AA117" s="977">
        <v>489759</v>
      </c>
      <c r="AB117" s="978"/>
      <c r="AC117" s="978"/>
      <c r="AD117" s="978"/>
      <c r="AE117" s="979"/>
      <c r="AF117" s="980">
        <v>488194</v>
      </c>
      <c r="AG117" s="978"/>
      <c r="AH117" s="978"/>
      <c r="AI117" s="978"/>
      <c r="AJ117" s="979"/>
      <c r="AK117" s="980">
        <v>503433</v>
      </c>
      <c r="AL117" s="978"/>
      <c r="AM117" s="978"/>
      <c r="AN117" s="978"/>
      <c r="AO117" s="979"/>
      <c r="AP117" s="981"/>
      <c r="AQ117" s="982"/>
      <c r="AR117" s="982"/>
      <c r="AS117" s="982"/>
      <c r="AT117" s="983"/>
      <c r="AU117" s="907"/>
      <c r="AV117" s="908"/>
      <c r="AW117" s="908"/>
      <c r="AX117" s="908"/>
      <c r="AY117" s="908"/>
      <c r="AZ117" s="973" t="s">
        <v>439</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412</v>
      </c>
      <c r="AG118" s="892"/>
      <c r="AH118" s="892"/>
      <c r="AI118" s="892"/>
      <c r="AJ118" s="893"/>
      <c r="AK118" s="891" t="s">
        <v>295</v>
      </c>
      <c r="AL118" s="892"/>
      <c r="AM118" s="892"/>
      <c r="AN118" s="892"/>
      <c r="AO118" s="893"/>
      <c r="AP118" s="969" t="s">
        <v>413</v>
      </c>
      <c r="AQ118" s="970"/>
      <c r="AR118" s="970"/>
      <c r="AS118" s="970"/>
      <c r="AT118" s="971"/>
      <c r="AU118" s="907"/>
      <c r="AV118" s="908"/>
      <c r="AW118" s="908"/>
      <c r="AX118" s="908"/>
      <c r="AY118" s="908"/>
      <c r="AZ118" s="972" t="s">
        <v>441</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6" t="s">
        <v>417</v>
      </c>
      <c r="B119" s="946"/>
      <c r="C119" s="928" t="s">
        <v>418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443</v>
      </c>
      <c r="BP119" s="1004"/>
      <c r="BQ119" s="998">
        <v>5456388</v>
      </c>
      <c r="BR119" s="999"/>
      <c r="BS119" s="999"/>
      <c r="BT119" s="999"/>
      <c r="BU119" s="999"/>
      <c r="BV119" s="999">
        <v>5333607</v>
      </c>
      <c r="BW119" s="999"/>
      <c r="BX119" s="999"/>
      <c r="BY119" s="999"/>
      <c r="BZ119" s="999"/>
      <c r="CA119" s="999">
        <v>5100458</v>
      </c>
      <c r="CB119" s="999"/>
      <c r="CC119" s="999"/>
      <c r="CD119" s="999"/>
      <c r="CE119" s="999"/>
      <c r="CF119" s="1000"/>
      <c r="CG119" s="1001"/>
      <c r="CH119" s="1001"/>
      <c r="CI119" s="1001"/>
      <c r="CJ119" s="1002"/>
      <c r="CK119" s="949"/>
      <c r="CL119" s="950"/>
      <c r="CM119" s="972" t="s">
        <v>444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7"/>
      <c r="B120" s="948"/>
      <c r="C120" s="921" t="s">
        <v>421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445</v>
      </c>
      <c r="AV120" s="991"/>
      <c r="AW120" s="991"/>
      <c r="AX120" s="991"/>
      <c r="AY120" s="992"/>
      <c r="AZ120" s="928" t="s">
        <v>446</v>
      </c>
      <c r="BA120" s="896"/>
      <c r="BB120" s="896"/>
      <c r="BC120" s="896"/>
      <c r="BD120" s="896"/>
      <c r="BE120" s="896"/>
      <c r="BF120" s="896"/>
      <c r="BG120" s="896"/>
      <c r="BH120" s="896"/>
      <c r="BI120" s="896"/>
      <c r="BJ120" s="896"/>
      <c r="BK120" s="896"/>
      <c r="BL120" s="896"/>
      <c r="BM120" s="896"/>
      <c r="BN120" s="896"/>
      <c r="BO120" s="896"/>
      <c r="BP120" s="897"/>
      <c r="BQ120" s="929">
        <v>1994659</v>
      </c>
      <c r="BR120" s="930"/>
      <c r="BS120" s="930"/>
      <c r="BT120" s="930"/>
      <c r="BU120" s="930"/>
      <c r="BV120" s="930">
        <v>2177853</v>
      </c>
      <c r="BW120" s="930"/>
      <c r="BX120" s="930"/>
      <c r="BY120" s="930"/>
      <c r="BZ120" s="930"/>
      <c r="CA120" s="930">
        <v>2346383</v>
      </c>
      <c r="CB120" s="930"/>
      <c r="CC120" s="930"/>
      <c r="CD120" s="930"/>
      <c r="CE120" s="930"/>
      <c r="CF120" s="943">
        <v>116.3</v>
      </c>
      <c r="CG120" s="944"/>
      <c r="CH120" s="944"/>
      <c r="CI120" s="944"/>
      <c r="CJ120" s="944"/>
      <c r="CK120" s="1005" t="s">
        <v>447</v>
      </c>
      <c r="CL120" s="1006"/>
      <c r="CM120" s="1006"/>
      <c r="CN120" s="1006"/>
      <c r="CO120" s="1007"/>
      <c r="CP120" s="1013" t="s">
        <v>395</v>
      </c>
      <c r="CQ120" s="1014"/>
      <c r="CR120" s="1014"/>
      <c r="CS120" s="1014"/>
      <c r="CT120" s="1014"/>
      <c r="CU120" s="1014"/>
      <c r="CV120" s="1014"/>
      <c r="CW120" s="1014"/>
      <c r="CX120" s="1014"/>
      <c r="CY120" s="1014"/>
      <c r="CZ120" s="1014"/>
      <c r="DA120" s="1014"/>
      <c r="DB120" s="1014"/>
      <c r="DC120" s="1014"/>
      <c r="DD120" s="1014"/>
      <c r="DE120" s="1014"/>
      <c r="DF120" s="1015"/>
      <c r="DG120" s="929">
        <v>506256</v>
      </c>
      <c r="DH120" s="930"/>
      <c r="DI120" s="930"/>
      <c r="DJ120" s="930"/>
      <c r="DK120" s="930"/>
      <c r="DL120" s="930">
        <v>549611</v>
      </c>
      <c r="DM120" s="930"/>
      <c r="DN120" s="930"/>
      <c r="DO120" s="930"/>
      <c r="DP120" s="930"/>
      <c r="DQ120" s="930">
        <v>567894</v>
      </c>
      <c r="DR120" s="930"/>
      <c r="DS120" s="930"/>
      <c r="DT120" s="930"/>
      <c r="DU120" s="930"/>
      <c r="DV120" s="931">
        <v>28.2</v>
      </c>
      <c r="DW120" s="931"/>
      <c r="DX120" s="931"/>
      <c r="DY120" s="931"/>
      <c r="DZ120" s="932"/>
    </row>
    <row r="121" spans="1:130" s="230" customFormat="1" ht="26.25" customHeight="1" x14ac:dyDescent="0.15">
      <c r="A121" s="1057"/>
      <c r="B121" s="948"/>
      <c r="C121" s="973" t="s">
        <v>448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449</v>
      </c>
      <c r="BA121" s="922"/>
      <c r="BB121" s="922"/>
      <c r="BC121" s="922"/>
      <c r="BD121" s="922"/>
      <c r="BE121" s="922"/>
      <c r="BF121" s="922"/>
      <c r="BG121" s="922"/>
      <c r="BH121" s="922"/>
      <c r="BI121" s="922"/>
      <c r="BJ121" s="922"/>
      <c r="BK121" s="922"/>
      <c r="BL121" s="922"/>
      <c r="BM121" s="922"/>
      <c r="BN121" s="922"/>
      <c r="BO121" s="922"/>
      <c r="BP121" s="923"/>
      <c r="BQ121" s="924">
        <v>494488</v>
      </c>
      <c r="BR121" s="925"/>
      <c r="BS121" s="925"/>
      <c r="BT121" s="925"/>
      <c r="BU121" s="925"/>
      <c r="BV121" s="925">
        <v>475464</v>
      </c>
      <c r="BW121" s="925"/>
      <c r="BX121" s="925"/>
      <c r="BY121" s="925"/>
      <c r="BZ121" s="925"/>
      <c r="CA121" s="925">
        <v>443729</v>
      </c>
      <c r="CB121" s="925"/>
      <c r="CC121" s="925"/>
      <c r="CD121" s="925"/>
      <c r="CE121" s="925"/>
      <c r="CF121" s="919">
        <v>22</v>
      </c>
      <c r="CG121" s="920"/>
      <c r="CH121" s="920"/>
      <c r="CI121" s="920"/>
      <c r="CJ121" s="920"/>
      <c r="CK121" s="1008"/>
      <c r="CL121" s="1009"/>
      <c r="CM121" s="1009"/>
      <c r="CN121" s="1009"/>
      <c r="CO121" s="1010"/>
      <c r="CP121" s="1018" t="s">
        <v>390</v>
      </c>
      <c r="CQ121" s="1019"/>
      <c r="CR121" s="1019"/>
      <c r="CS121" s="1019"/>
      <c r="CT121" s="1019"/>
      <c r="CU121" s="1019"/>
      <c r="CV121" s="1019"/>
      <c r="CW121" s="1019"/>
      <c r="CX121" s="1019"/>
      <c r="CY121" s="1019"/>
      <c r="CZ121" s="1019"/>
      <c r="DA121" s="1019"/>
      <c r="DB121" s="1019"/>
      <c r="DC121" s="1019"/>
      <c r="DD121" s="1019"/>
      <c r="DE121" s="1019"/>
      <c r="DF121" s="1020"/>
      <c r="DG121" s="924">
        <v>365300</v>
      </c>
      <c r="DH121" s="925"/>
      <c r="DI121" s="925"/>
      <c r="DJ121" s="925"/>
      <c r="DK121" s="925"/>
      <c r="DL121" s="925">
        <v>365300</v>
      </c>
      <c r="DM121" s="925"/>
      <c r="DN121" s="925"/>
      <c r="DO121" s="925"/>
      <c r="DP121" s="925"/>
      <c r="DQ121" s="925">
        <v>325664</v>
      </c>
      <c r="DR121" s="925"/>
      <c r="DS121" s="925"/>
      <c r="DT121" s="925"/>
      <c r="DU121" s="925"/>
      <c r="DV121" s="926">
        <v>16.100000000000001</v>
      </c>
      <c r="DW121" s="926"/>
      <c r="DX121" s="926"/>
      <c r="DY121" s="926"/>
      <c r="DZ121" s="927"/>
    </row>
    <row r="122" spans="1:130" s="230" customFormat="1" ht="26.25" customHeight="1" x14ac:dyDescent="0.15">
      <c r="A122" s="1057"/>
      <c r="B122" s="948"/>
      <c r="C122" s="921" t="s">
        <v>431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450</v>
      </c>
      <c r="BA122" s="964"/>
      <c r="BB122" s="964"/>
      <c r="BC122" s="964"/>
      <c r="BD122" s="964"/>
      <c r="BE122" s="964"/>
      <c r="BF122" s="964"/>
      <c r="BG122" s="964"/>
      <c r="BH122" s="964"/>
      <c r="BI122" s="964"/>
      <c r="BJ122" s="964"/>
      <c r="BK122" s="964"/>
      <c r="BL122" s="964"/>
      <c r="BM122" s="964"/>
      <c r="BN122" s="964"/>
      <c r="BO122" s="964"/>
      <c r="BP122" s="965"/>
      <c r="BQ122" s="998">
        <v>3197964</v>
      </c>
      <c r="BR122" s="999"/>
      <c r="BS122" s="999"/>
      <c r="BT122" s="999"/>
      <c r="BU122" s="999"/>
      <c r="BV122" s="999">
        <v>3046324</v>
      </c>
      <c r="BW122" s="999"/>
      <c r="BX122" s="999"/>
      <c r="BY122" s="999"/>
      <c r="BZ122" s="999"/>
      <c r="CA122" s="999">
        <v>2542762</v>
      </c>
      <c r="CB122" s="999"/>
      <c r="CC122" s="999"/>
      <c r="CD122" s="999"/>
      <c r="CE122" s="999"/>
      <c r="CF122" s="1016">
        <v>126.1</v>
      </c>
      <c r="CG122" s="1017"/>
      <c r="CH122" s="1017"/>
      <c r="CI122" s="1017"/>
      <c r="CJ122" s="1017"/>
      <c r="CK122" s="1008"/>
      <c r="CL122" s="1009"/>
      <c r="CM122" s="1009"/>
      <c r="CN122" s="1009"/>
      <c r="CO122" s="1010"/>
      <c r="CP122" s="1018" t="s">
        <v>393</v>
      </c>
      <c r="CQ122" s="1019"/>
      <c r="CR122" s="1019"/>
      <c r="CS122" s="1019"/>
      <c r="CT122" s="1019"/>
      <c r="CU122" s="1019"/>
      <c r="CV122" s="1019"/>
      <c r="CW122" s="1019"/>
      <c r="CX122" s="1019"/>
      <c r="CY122" s="1019"/>
      <c r="CZ122" s="1019"/>
      <c r="DA122" s="1019"/>
      <c r="DB122" s="1019"/>
      <c r="DC122" s="1019"/>
      <c r="DD122" s="1019"/>
      <c r="DE122" s="1019"/>
      <c r="DF122" s="1020"/>
      <c r="DG122" s="924">
        <v>369020</v>
      </c>
      <c r="DH122" s="925"/>
      <c r="DI122" s="925"/>
      <c r="DJ122" s="925"/>
      <c r="DK122" s="925"/>
      <c r="DL122" s="925">
        <v>365136</v>
      </c>
      <c r="DM122" s="925"/>
      <c r="DN122" s="925"/>
      <c r="DO122" s="925"/>
      <c r="DP122" s="925"/>
      <c r="DQ122" s="925">
        <v>315481</v>
      </c>
      <c r="DR122" s="925"/>
      <c r="DS122" s="925"/>
      <c r="DT122" s="925"/>
      <c r="DU122" s="925"/>
      <c r="DV122" s="926">
        <v>15.6</v>
      </c>
      <c r="DW122" s="926"/>
      <c r="DX122" s="926"/>
      <c r="DY122" s="926"/>
      <c r="DZ122" s="927"/>
    </row>
    <row r="123" spans="1:130" s="230" customFormat="1" ht="26.25" customHeight="1" x14ac:dyDescent="0.15">
      <c r="A123" s="1057"/>
      <c r="B123" s="948"/>
      <c r="C123" s="921" t="s">
        <v>437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451</v>
      </c>
      <c r="BP123" s="1004"/>
      <c r="BQ123" s="1063">
        <v>5687111</v>
      </c>
      <c r="BR123" s="1030"/>
      <c r="BS123" s="1030"/>
      <c r="BT123" s="1030"/>
      <c r="BU123" s="1030"/>
      <c r="BV123" s="1030">
        <v>5699641</v>
      </c>
      <c r="BW123" s="1030"/>
      <c r="BX123" s="1030"/>
      <c r="BY123" s="1030"/>
      <c r="BZ123" s="1030"/>
      <c r="CA123" s="1030">
        <v>5332874</v>
      </c>
      <c r="CB123" s="1030"/>
      <c r="CC123" s="1030"/>
      <c r="CD123" s="1030"/>
      <c r="CE123" s="1030"/>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7"/>
      <c r="B124" s="948"/>
      <c r="C124" s="921" t="s">
        <v>440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453</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7"/>
      <c r="B125" s="948"/>
      <c r="C125" s="921" t="s">
        <v>442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454</v>
      </c>
      <c r="CL125" s="1006"/>
      <c r="CM125" s="1006"/>
      <c r="CN125" s="1006"/>
      <c r="CO125" s="1007"/>
      <c r="CP125" s="928" t="s">
        <v>455</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7"/>
      <c r="B126" s="948"/>
      <c r="C126" s="921" t="s">
        <v>444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456</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8"/>
      <c r="B127" s="950"/>
      <c r="C127" s="972" t="s">
        <v>457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62</v>
      </c>
      <c r="AB127" s="958"/>
      <c r="AC127" s="958"/>
      <c r="AD127" s="958"/>
      <c r="AE127" s="959"/>
      <c r="AF127" s="960">
        <v>339</v>
      </c>
      <c r="AG127" s="958"/>
      <c r="AH127" s="958"/>
      <c r="AI127" s="958"/>
      <c r="AJ127" s="959"/>
      <c r="AK127" s="960">
        <v>59</v>
      </c>
      <c r="AL127" s="958"/>
      <c r="AM127" s="958"/>
      <c r="AN127" s="958"/>
      <c r="AO127" s="959"/>
      <c r="AP127" s="961">
        <v>0</v>
      </c>
      <c r="AQ127" s="962"/>
      <c r="AR127" s="962"/>
      <c r="AS127" s="962"/>
      <c r="AT127" s="963"/>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2"/>
      <c r="CL127" s="1009"/>
      <c r="CM127" s="1009"/>
      <c r="CN127" s="1009"/>
      <c r="CO127" s="1010"/>
      <c r="CP127" s="921" t="s">
        <v>462</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57961</v>
      </c>
      <c r="AB128" s="1046"/>
      <c r="AC128" s="1046"/>
      <c r="AD128" s="1046"/>
      <c r="AE128" s="1047"/>
      <c r="AF128" s="1048">
        <v>51824</v>
      </c>
      <c r="AG128" s="1046"/>
      <c r="AH128" s="1046"/>
      <c r="AI128" s="1046"/>
      <c r="AJ128" s="1047"/>
      <c r="AK128" s="1048">
        <v>51818</v>
      </c>
      <c r="AL128" s="1046"/>
      <c r="AM128" s="1046"/>
      <c r="AN128" s="1046"/>
      <c r="AO128" s="1047"/>
      <c r="AP128" s="1049"/>
      <c r="AQ128" s="1050"/>
      <c r="AR128" s="1050"/>
      <c r="AS128" s="1050"/>
      <c r="AT128" s="1051"/>
      <c r="AU128" s="232"/>
      <c r="AV128" s="232"/>
      <c r="AW128" s="232"/>
      <c r="AX128" s="895" t="s">
        <v>465</v>
      </c>
      <c r="AY128" s="896"/>
      <c r="AZ128" s="896"/>
      <c r="BA128" s="896"/>
      <c r="BB128" s="896"/>
      <c r="BC128" s="896"/>
      <c r="BD128" s="896"/>
      <c r="BE128" s="897"/>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5"/>
      <c r="CA128" s="255"/>
      <c r="CB128" s="255"/>
      <c r="CC128" s="255"/>
      <c r="CD128" s="255"/>
      <c r="CE128" s="255"/>
      <c r="CF128" s="255"/>
      <c r="CG128" s="232"/>
      <c r="CH128" s="232"/>
      <c r="CI128" s="232"/>
      <c r="CJ128" s="254"/>
      <c r="CK128" s="1023"/>
      <c r="CL128" s="1024"/>
      <c r="CM128" s="1024"/>
      <c r="CN128" s="1024"/>
      <c r="CO128" s="1025"/>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467</v>
      </c>
      <c r="X129" s="1070"/>
      <c r="Y129" s="1070"/>
      <c r="Z129" s="1071"/>
      <c r="AA129" s="957">
        <v>2326054</v>
      </c>
      <c r="AB129" s="958"/>
      <c r="AC129" s="958"/>
      <c r="AD129" s="958"/>
      <c r="AE129" s="959"/>
      <c r="AF129" s="960">
        <v>2268397</v>
      </c>
      <c r="AG129" s="958"/>
      <c r="AH129" s="958"/>
      <c r="AI129" s="958"/>
      <c r="AJ129" s="959"/>
      <c r="AK129" s="960">
        <v>2314157</v>
      </c>
      <c r="AL129" s="958"/>
      <c r="AM129" s="958"/>
      <c r="AN129" s="958"/>
      <c r="AO129" s="959"/>
      <c r="AP129" s="1072"/>
      <c r="AQ129" s="1073"/>
      <c r="AR129" s="1073"/>
      <c r="AS129" s="1073"/>
      <c r="AT129" s="1074"/>
      <c r="AU129" s="233"/>
      <c r="AV129" s="233"/>
      <c r="AW129" s="233"/>
      <c r="AX129" s="1064" t="s">
        <v>468</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470</v>
      </c>
      <c r="X130" s="1070"/>
      <c r="Y130" s="1070"/>
      <c r="Z130" s="1071"/>
      <c r="AA130" s="957">
        <v>272133</v>
      </c>
      <c r="AB130" s="958"/>
      <c r="AC130" s="958"/>
      <c r="AD130" s="958"/>
      <c r="AE130" s="959"/>
      <c r="AF130" s="960">
        <v>273103</v>
      </c>
      <c r="AG130" s="958"/>
      <c r="AH130" s="958"/>
      <c r="AI130" s="958"/>
      <c r="AJ130" s="959"/>
      <c r="AK130" s="960">
        <v>297144</v>
      </c>
      <c r="AL130" s="958"/>
      <c r="AM130" s="958"/>
      <c r="AN130" s="958"/>
      <c r="AO130" s="959"/>
      <c r="AP130" s="1072"/>
      <c r="AQ130" s="1073"/>
      <c r="AR130" s="1073"/>
      <c r="AS130" s="1073"/>
      <c r="AT130" s="1074"/>
      <c r="AU130" s="233"/>
      <c r="AV130" s="233"/>
      <c r="AW130" s="233"/>
      <c r="AX130" s="1064" t="s">
        <v>471</v>
      </c>
      <c r="AY130" s="922"/>
      <c r="AZ130" s="922"/>
      <c r="BA130" s="922"/>
      <c r="BB130" s="922"/>
      <c r="BC130" s="922"/>
      <c r="BD130" s="922"/>
      <c r="BE130" s="923"/>
      <c r="BF130" s="1100">
        <v>7.8</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003">
        <v>2053921</v>
      </c>
      <c r="AB131" s="985"/>
      <c r="AC131" s="985"/>
      <c r="AD131" s="985"/>
      <c r="AE131" s="986"/>
      <c r="AF131" s="984">
        <v>1995294</v>
      </c>
      <c r="AG131" s="985"/>
      <c r="AH131" s="985"/>
      <c r="AI131" s="985"/>
      <c r="AJ131" s="986"/>
      <c r="AK131" s="984">
        <v>2017013</v>
      </c>
      <c r="AL131" s="985"/>
      <c r="AM131" s="985"/>
      <c r="AN131" s="985"/>
      <c r="AO131" s="986"/>
      <c r="AP131" s="1109"/>
      <c r="AQ131" s="1110"/>
      <c r="AR131" s="1110"/>
      <c r="AS131" s="1110"/>
      <c r="AT131" s="1111"/>
      <c r="AU131" s="233"/>
      <c r="AV131" s="233"/>
      <c r="AW131" s="233"/>
      <c r="AX131" s="1082" t="s">
        <v>473</v>
      </c>
      <c r="AY131" s="726"/>
      <c r="AZ131" s="726"/>
      <c r="BA131" s="726"/>
      <c r="BB131" s="726"/>
      <c r="BC131" s="726"/>
      <c r="BD131" s="726"/>
      <c r="BE131" s="1036"/>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7.7736680229999999</v>
      </c>
      <c r="AB132" s="1096"/>
      <c r="AC132" s="1096"/>
      <c r="AD132" s="1096"/>
      <c r="AE132" s="1097"/>
      <c r="AF132" s="1098">
        <v>8.1826036660000003</v>
      </c>
      <c r="AG132" s="1096"/>
      <c r="AH132" s="1096"/>
      <c r="AI132" s="1096"/>
      <c r="AJ132" s="1097"/>
      <c r="AK132" s="1098">
        <v>7.6584037880000002</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8.6</v>
      </c>
      <c r="AB133" s="1079"/>
      <c r="AC133" s="1079"/>
      <c r="AD133" s="1079"/>
      <c r="AE133" s="1080"/>
      <c r="AF133" s="1078">
        <v>8.1999999999999993</v>
      </c>
      <c r="AG133" s="1079"/>
      <c r="AH133" s="1079"/>
      <c r="AI133" s="1079"/>
      <c r="AJ133" s="1080"/>
      <c r="AK133" s="1078">
        <v>7.8</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v2/5cQhepZt3BlWjQS8FWLhh5IVElMtlxpdRX4gxTkulP6a1cHZirllVdDAY5fyazWPVm1qEVuzTM0FlXlKw==" saltValue="YejYcdh9rErdq/LCh4mn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copies="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ukm05NpWehz8G12Eu/NkmkG21bNoIYZTL10FabdqDHEp3TUD9sb0ZMkO/J7Is1lTSxbIumpUzLWOGTHvyqO2w==" saltValue="STcgk2HD0t1lnNpq88y8+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3EyUoDXPbUjmWSjSC8dRhwJ4H45TVItDvonk1VXIBKa9XWqyekOVsvT4xU8olY7shaZ6qdMByvrzri5Uml6hg==" saltValue="DxbDzcEBK5SgsdyhgF83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485</v>
      </c>
      <c r="AL9" s="1116"/>
      <c r="AM9" s="1116"/>
      <c r="AN9" s="1117"/>
      <c r="AO9" s="281">
        <v>605987</v>
      </c>
      <c r="AP9" s="281">
        <v>244350</v>
      </c>
      <c r="AQ9" s="282">
        <v>243450</v>
      </c>
      <c r="AR9" s="283">
        <v>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486</v>
      </c>
      <c r="AL10" s="1116"/>
      <c r="AM10" s="1116"/>
      <c r="AN10" s="1117"/>
      <c r="AO10" s="284">
        <v>161683</v>
      </c>
      <c r="AP10" s="284">
        <v>65195</v>
      </c>
      <c r="AQ10" s="285">
        <v>36828</v>
      </c>
      <c r="AR10" s="286">
        <v>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487</v>
      </c>
      <c r="AL11" s="1116"/>
      <c r="AM11" s="1116"/>
      <c r="AN11" s="1117"/>
      <c r="AO11" s="284">
        <v>5217</v>
      </c>
      <c r="AP11" s="284">
        <v>2104</v>
      </c>
      <c r="AQ11" s="285">
        <v>2575</v>
      </c>
      <c r="AR11" s="286">
        <v>-18.3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490</v>
      </c>
      <c r="AL13" s="1116"/>
      <c r="AM13" s="1116"/>
      <c r="AN13" s="1117"/>
      <c r="AO13" s="284">
        <v>122025</v>
      </c>
      <c r="AP13" s="284">
        <v>49204</v>
      </c>
      <c r="AQ13" s="285">
        <v>11862</v>
      </c>
      <c r="AR13" s="286">
        <v>314.8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491</v>
      </c>
      <c r="AL14" s="1116"/>
      <c r="AM14" s="1116"/>
      <c r="AN14" s="1117"/>
      <c r="AO14" s="284">
        <v>1988</v>
      </c>
      <c r="AP14" s="284">
        <v>802</v>
      </c>
      <c r="AQ14" s="285">
        <v>4647</v>
      </c>
      <c r="AR14" s="286">
        <v>-82.7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492</v>
      </c>
      <c r="AL15" s="1119"/>
      <c r="AM15" s="1119"/>
      <c r="AN15" s="1120"/>
      <c r="AO15" s="284">
        <v>-26580</v>
      </c>
      <c r="AP15" s="284">
        <v>-10718</v>
      </c>
      <c r="AQ15" s="285">
        <v>-13358</v>
      </c>
      <c r="AR15" s="286">
        <v>-19.8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870320</v>
      </c>
      <c r="AP16" s="284">
        <v>350935</v>
      </c>
      <c r="AQ16" s="285">
        <v>286004</v>
      </c>
      <c r="AR16" s="286">
        <v>22.7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497</v>
      </c>
      <c r="AL21" s="1122"/>
      <c r="AM21" s="1122"/>
      <c r="AN21" s="1123"/>
      <c r="AO21" s="297">
        <v>26.21</v>
      </c>
      <c r="AP21" s="298">
        <v>24.25</v>
      </c>
      <c r="AQ21" s="299">
        <v>1.96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498</v>
      </c>
      <c r="AL22" s="1122"/>
      <c r="AM22" s="1122"/>
      <c r="AN22" s="1123"/>
      <c r="AO22" s="302">
        <v>95.3</v>
      </c>
      <c r="AP22" s="303">
        <v>95.4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502</v>
      </c>
      <c r="AL32" s="1130"/>
      <c r="AM32" s="1130"/>
      <c r="AN32" s="1131"/>
      <c r="AO32" s="312">
        <v>358939</v>
      </c>
      <c r="AP32" s="312">
        <v>144733</v>
      </c>
      <c r="AQ32" s="313">
        <v>167387</v>
      </c>
      <c r="AR32" s="314">
        <v>-13.5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503</v>
      </c>
      <c r="AL33" s="1130"/>
      <c r="AM33" s="1130"/>
      <c r="AN33" s="113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504</v>
      </c>
      <c r="AL34" s="1130"/>
      <c r="AM34" s="1130"/>
      <c r="AN34" s="1131"/>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505</v>
      </c>
      <c r="AL35" s="1130"/>
      <c r="AM35" s="1130"/>
      <c r="AN35" s="1131"/>
      <c r="AO35" s="312">
        <v>137956</v>
      </c>
      <c r="AP35" s="312">
        <v>55627</v>
      </c>
      <c r="AQ35" s="313">
        <v>34589</v>
      </c>
      <c r="AR35" s="314">
        <v>60.8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506</v>
      </c>
      <c r="AL36" s="1130"/>
      <c r="AM36" s="1130"/>
      <c r="AN36" s="1131"/>
      <c r="AO36" s="312">
        <v>6479</v>
      </c>
      <c r="AP36" s="312">
        <v>2613</v>
      </c>
      <c r="AQ36" s="313">
        <v>2508</v>
      </c>
      <c r="AR36" s="314">
        <v>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507</v>
      </c>
      <c r="AL37" s="1130"/>
      <c r="AM37" s="1130"/>
      <c r="AN37" s="1131"/>
      <c r="AO37" s="312">
        <v>59</v>
      </c>
      <c r="AP37" s="312">
        <v>24</v>
      </c>
      <c r="AQ37" s="313">
        <v>1525</v>
      </c>
      <c r="AR37" s="314">
        <v>-98.4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508</v>
      </c>
      <c r="AL38" s="1133"/>
      <c r="AM38" s="1133"/>
      <c r="AN38" s="1134"/>
      <c r="AO38" s="315" t="s">
        <v>489</v>
      </c>
      <c r="AP38" s="315" t="s">
        <v>489</v>
      </c>
      <c r="AQ38" s="316">
        <v>44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509</v>
      </c>
      <c r="AL39" s="1133"/>
      <c r="AM39" s="1133"/>
      <c r="AN39" s="1134"/>
      <c r="AO39" s="312">
        <v>-51818</v>
      </c>
      <c r="AP39" s="312">
        <v>-20894</v>
      </c>
      <c r="AQ39" s="313">
        <v>-7489</v>
      </c>
      <c r="AR39" s="314">
        <v>179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510</v>
      </c>
      <c r="AL40" s="1130"/>
      <c r="AM40" s="1130"/>
      <c r="AN40" s="1131"/>
      <c r="AO40" s="312">
        <v>-297144</v>
      </c>
      <c r="AP40" s="312">
        <v>-119816</v>
      </c>
      <c r="AQ40" s="313">
        <v>-138932</v>
      </c>
      <c r="AR40" s="314">
        <v>-13.8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154471</v>
      </c>
      <c r="AP41" s="312">
        <v>62287</v>
      </c>
      <c r="AQ41" s="313">
        <v>59636</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480</v>
      </c>
      <c r="AN49" s="1126" t="s">
        <v>513</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311704</v>
      </c>
      <c r="AN51" s="334">
        <v>114471</v>
      </c>
      <c r="AO51" s="335">
        <v>15.1</v>
      </c>
      <c r="AP51" s="336">
        <v>268375</v>
      </c>
      <c r="AQ51" s="337">
        <v>-1.2</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45132</v>
      </c>
      <c r="AN52" s="342">
        <v>16574</v>
      </c>
      <c r="AO52" s="343">
        <v>-48.9</v>
      </c>
      <c r="AP52" s="344">
        <v>119602</v>
      </c>
      <c r="AQ52" s="345">
        <v>1.5</v>
      </c>
      <c r="AR52" s="346">
        <v>-50.4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431979</v>
      </c>
      <c r="AN53" s="334">
        <v>161126</v>
      </c>
      <c r="AO53" s="335">
        <v>40.799999999999997</v>
      </c>
      <c r="AP53" s="336">
        <v>301035</v>
      </c>
      <c r="AQ53" s="337">
        <v>12.2</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195708</v>
      </c>
      <c r="AN54" s="342">
        <v>72998</v>
      </c>
      <c r="AO54" s="343">
        <v>340.4</v>
      </c>
      <c r="AP54" s="344">
        <v>154376</v>
      </c>
      <c r="AQ54" s="345">
        <v>29.1</v>
      </c>
      <c r="AR54" s="346">
        <v>311.3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390957</v>
      </c>
      <c r="AN55" s="334">
        <v>149677</v>
      </c>
      <c r="AO55" s="335">
        <v>-7.1</v>
      </c>
      <c r="AP55" s="336">
        <v>277467</v>
      </c>
      <c r="AQ55" s="337">
        <v>-7.8</v>
      </c>
      <c r="AR55" s="338">
        <v>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155163</v>
      </c>
      <c r="AN56" s="342">
        <v>59404</v>
      </c>
      <c r="AO56" s="343">
        <v>-18.600000000000001</v>
      </c>
      <c r="AP56" s="344">
        <v>128378</v>
      </c>
      <c r="AQ56" s="345">
        <v>-16.8</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262478</v>
      </c>
      <c r="AN57" s="334">
        <v>102171</v>
      </c>
      <c r="AO57" s="335">
        <v>-31.7</v>
      </c>
      <c r="AP57" s="336">
        <v>282256</v>
      </c>
      <c r="AQ57" s="337">
        <v>1.7</v>
      </c>
      <c r="AR57" s="338">
        <v>-33.4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113540</v>
      </c>
      <c r="AN58" s="342">
        <v>44196</v>
      </c>
      <c r="AO58" s="343">
        <v>-25.6</v>
      </c>
      <c r="AP58" s="344">
        <v>145453</v>
      </c>
      <c r="AQ58" s="345">
        <v>13.3</v>
      </c>
      <c r="AR58" s="346">
        <v>-38.9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206824</v>
      </c>
      <c r="AN59" s="334">
        <v>83397</v>
      </c>
      <c r="AO59" s="335">
        <v>-18.399999999999999</v>
      </c>
      <c r="AP59" s="336">
        <v>295341</v>
      </c>
      <c r="AQ59" s="337">
        <v>4.5999999999999996</v>
      </c>
      <c r="AR59" s="338">
        <v>-23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81719</v>
      </c>
      <c r="AN60" s="342">
        <v>32951</v>
      </c>
      <c r="AO60" s="343">
        <v>-25.4</v>
      </c>
      <c r="AP60" s="344">
        <v>137402</v>
      </c>
      <c r="AQ60" s="345">
        <v>-5.5</v>
      </c>
      <c r="AR60" s="346">
        <v>-19.899999999999999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320788</v>
      </c>
      <c r="AN61" s="349">
        <v>122168</v>
      </c>
      <c r="AO61" s="350">
        <v>-0.3</v>
      </c>
      <c r="AP61" s="351">
        <v>284895</v>
      </c>
      <c r="AQ61" s="352">
        <v>1.9</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118252</v>
      </c>
      <c r="AN62" s="342">
        <v>45225</v>
      </c>
      <c r="AO62" s="343">
        <v>44.4</v>
      </c>
      <c r="AP62" s="344">
        <v>137042</v>
      </c>
      <c r="AQ62" s="345">
        <v>4.3</v>
      </c>
      <c r="AR62" s="346">
        <v>40.1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NFXpmRkRX9TXyFg8BlqcvN0xtV0UbrEPUc+6W/j1uFWBqbGksey48PvyU/i9uQnvQC+CBN3xdL+i50bH9phbw==" saltValue="M6YBzz4Mnm3j1VJuYMFs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h/sC0DBdyC5BDvi2Y5J7hI7BzJy7d/oC7WX/4sWsU8hi6yv0W4r5+QLf8t/tv4cZjSxOXmRxTbMU+98Q+kHoLw==" saltValue="TpXCHiRI61hXJYiayWYg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hK1aGUFKklK3sNIaDI/v4QZi8YhuZbtodNTFV5j1M/nSBWyp4/wNmXRyI4z5DesvjL8sz821NS+tx7lrPKWSA==" saltValue="hlps719H6jEdxlCGuJ4X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21.81</v>
      </c>
      <c r="G47" s="12">
        <v>21.05</v>
      </c>
      <c r="H47" s="12">
        <v>28.2</v>
      </c>
      <c r="I47" s="12">
        <v>25.36</v>
      </c>
      <c r="J47" s="13">
        <v>25.74</v>
      </c>
    </row>
    <row r="48" spans="2:10" ht="57.75" customHeight="1" x14ac:dyDescent="0.15">
      <c r="B48" s="14"/>
      <c r="C48" s="1140" t="s">
        <v>4</v>
      </c>
      <c r="D48" s="1140"/>
      <c r="E48" s="1141"/>
      <c r="F48" s="15">
        <v>5.3</v>
      </c>
      <c r="G48" s="16">
        <v>5.3</v>
      </c>
      <c r="H48" s="16">
        <v>4.34</v>
      </c>
      <c r="I48" s="16">
        <v>6.29</v>
      </c>
      <c r="J48" s="17">
        <v>7.09</v>
      </c>
    </row>
    <row r="49" spans="2:10" ht="57.75" customHeight="1" thickBot="1" x14ac:dyDescent="0.2">
      <c r="B49" s="18"/>
      <c r="C49" s="1142" t="s">
        <v>5</v>
      </c>
      <c r="D49" s="1142"/>
      <c r="E49" s="1143"/>
      <c r="F49" s="19" t="s">
        <v>532</v>
      </c>
      <c r="G49" s="20" t="s">
        <v>533</v>
      </c>
      <c r="H49" s="20">
        <v>6.75</v>
      </c>
      <c r="I49" s="20" t="s">
        <v>534</v>
      </c>
      <c r="J49" s="21">
        <v>0.94</v>
      </c>
    </row>
    <row r="50" spans="2:10" x14ac:dyDescent="0.15"/>
  </sheetData>
  <sheetProtection algorithmName="SHA-512" hashValue="SuOoqCeAxHgsfvi7pgq6wZRCdvmKiOS/stCCL2HCU/NpoJmiZEOTAoWYz3L9B8kxeygDYGzVAfVS4zNcVk7heQ==" saltValue="Brlu61lx7WwTjD5vdgk3/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535</v>
      </c>
      <c r="D34" s="1150"/>
      <c r="E34" s="1151"/>
      <c r="F34" s="32">
        <v>12.24</v>
      </c>
      <c r="G34" s="33">
        <v>10.96</v>
      </c>
      <c r="H34" s="33">
        <v>9.26</v>
      </c>
      <c r="I34" s="33">
        <v>8.89</v>
      </c>
      <c r="J34" s="34">
        <v>9.15</v>
      </c>
      <c r="K34" s="22"/>
      <c r="L34" s="22"/>
      <c r="M34" s="22"/>
      <c r="N34" s="22"/>
      <c r="O34" s="22"/>
      <c r="P34" s="22"/>
    </row>
    <row r="35" spans="1:16" ht="39" customHeight="1" x14ac:dyDescent="0.15">
      <c r="A35" s="22"/>
      <c r="B35" s="35"/>
      <c r="C35" s="1144" t="s">
        <v>536</v>
      </c>
      <c r="D35" s="1145"/>
      <c r="E35" s="1146"/>
      <c r="F35" s="36">
        <v>5.3</v>
      </c>
      <c r="G35" s="37">
        <v>5.29</v>
      </c>
      <c r="H35" s="37">
        <v>4.34</v>
      </c>
      <c r="I35" s="37">
        <v>6.29</v>
      </c>
      <c r="J35" s="38">
        <v>7.09</v>
      </c>
      <c r="K35" s="22"/>
      <c r="L35" s="22"/>
      <c r="M35" s="22"/>
      <c r="N35" s="22"/>
      <c r="O35" s="22"/>
      <c r="P35" s="22"/>
    </row>
    <row r="36" spans="1:16" ht="39" customHeight="1" x14ac:dyDescent="0.15">
      <c r="A36" s="22"/>
      <c r="B36" s="35"/>
      <c r="C36" s="1144" t="s">
        <v>537</v>
      </c>
      <c r="D36" s="1145"/>
      <c r="E36" s="1146"/>
      <c r="F36" s="36">
        <v>0.35</v>
      </c>
      <c r="G36" s="37">
        <v>1.43</v>
      </c>
      <c r="H36" s="37">
        <v>1.4</v>
      </c>
      <c r="I36" s="37">
        <v>0.96</v>
      </c>
      <c r="J36" s="38">
        <v>0.8</v>
      </c>
      <c r="K36" s="22"/>
      <c r="L36" s="22"/>
      <c r="M36" s="22"/>
      <c r="N36" s="22"/>
      <c r="O36" s="22"/>
      <c r="P36" s="22"/>
    </row>
    <row r="37" spans="1:16" ht="39" customHeight="1" x14ac:dyDescent="0.15">
      <c r="A37" s="22"/>
      <c r="B37" s="35"/>
      <c r="C37" s="1144" t="s">
        <v>538</v>
      </c>
      <c r="D37" s="1145"/>
      <c r="E37" s="1146"/>
      <c r="F37" s="36">
        <v>0.11</v>
      </c>
      <c r="G37" s="37">
        <v>0.1</v>
      </c>
      <c r="H37" s="37">
        <v>7.0000000000000007E-2</v>
      </c>
      <c r="I37" s="37">
        <v>0.04</v>
      </c>
      <c r="J37" s="38">
        <v>0.57999999999999996</v>
      </c>
      <c r="K37" s="22"/>
      <c r="L37" s="22"/>
      <c r="M37" s="22"/>
      <c r="N37" s="22"/>
      <c r="O37" s="22"/>
      <c r="P37" s="22"/>
    </row>
    <row r="38" spans="1:16" ht="39" customHeight="1" x14ac:dyDescent="0.15">
      <c r="A38" s="22"/>
      <c r="B38" s="35"/>
      <c r="C38" s="1144" t="s">
        <v>539</v>
      </c>
      <c r="D38" s="1145"/>
      <c r="E38" s="1146"/>
      <c r="F38" s="36">
        <v>0.45</v>
      </c>
      <c r="G38" s="37">
        <v>0.67</v>
      </c>
      <c r="H38" s="37">
        <v>0.72</v>
      </c>
      <c r="I38" s="37">
        <v>0.33</v>
      </c>
      <c r="J38" s="38">
        <v>0.32</v>
      </c>
      <c r="K38" s="22"/>
      <c r="L38" s="22"/>
      <c r="M38" s="22"/>
      <c r="N38" s="22"/>
      <c r="O38" s="22"/>
      <c r="P38" s="22"/>
    </row>
    <row r="39" spans="1:16" ht="39" customHeight="1" x14ac:dyDescent="0.15">
      <c r="A39" s="22"/>
      <c r="B39" s="35"/>
      <c r="C39" s="1144" t="s">
        <v>540</v>
      </c>
      <c r="D39" s="1145"/>
      <c r="E39" s="1146"/>
      <c r="F39" s="36">
        <v>0.49</v>
      </c>
      <c r="G39" s="37">
        <v>0.51</v>
      </c>
      <c r="H39" s="37">
        <v>0.26</v>
      </c>
      <c r="I39" s="37">
        <v>0</v>
      </c>
      <c r="J39" s="38">
        <v>0.05</v>
      </c>
      <c r="K39" s="22"/>
      <c r="L39" s="22"/>
      <c r="M39" s="22"/>
      <c r="N39" s="22"/>
      <c r="O39" s="22"/>
      <c r="P39" s="22"/>
    </row>
    <row r="40" spans="1:16" ht="39" customHeight="1" x14ac:dyDescent="0.15">
      <c r="A40" s="22"/>
      <c r="B40" s="35"/>
      <c r="C40" s="1144" t="s">
        <v>541</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542</v>
      </c>
      <c r="D42" s="1145"/>
      <c r="E42" s="1146"/>
      <c r="F42" s="36" t="s">
        <v>489</v>
      </c>
      <c r="G42" s="37" t="s">
        <v>489</v>
      </c>
      <c r="H42" s="37" t="s">
        <v>489</v>
      </c>
      <c r="I42" s="37" t="s">
        <v>489</v>
      </c>
      <c r="J42" s="38" t="s">
        <v>489</v>
      </c>
      <c r="K42" s="22"/>
      <c r="L42" s="22"/>
      <c r="M42" s="22"/>
      <c r="N42" s="22"/>
      <c r="O42" s="22"/>
      <c r="P42" s="22"/>
    </row>
    <row r="43" spans="1:16" ht="39" customHeight="1" thickBot="1" x14ac:dyDescent="0.2">
      <c r="A43" s="22"/>
      <c r="B43" s="40"/>
      <c r="C43" s="1147" t="s">
        <v>543</v>
      </c>
      <c r="D43" s="1148"/>
      <c r="E43" s="1149"/>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vlAr5SkC7MWM4c9uKXmDocN4gjtXii+2db1HpFhhfimmLFwPRDBZPxiM3dCavt+wbgM5stPSgFWrm6gk5b8/g==" saltValue="E30EO+6uhDwDguwXE5i8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347</v>
      </c>
      <c r="L45" s="60">
        <v>364</v>
      </c>
      <c r="M45" s="60">
        <v>363</v>
      </c>
      <c r="N45" s="60">
        <v>354</v>
      </c>
      <c r="O45" s="61">
        <v>359</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489</v>
      </c>
      <c r="L46" s="64" t="s">
        <v>489</v>
      </c>
      <c r="M46" s="64" t="s">
        <v>489</v>
      </c>
      <c r="N46" s="64" t="s">
        <v>489</v>
      </c>
      <c r="O46" s="65" t="s">
        <v>489</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489</v>
      </c>
      <c r="L47" s="64" t="s">
        <v>489</v>
      </c>
      <c r="M47" s="64" t="s">
        <v>489</v>
      </c>
      <c r="N47" s="64" t="s">
        <v>489</v>
      </c>
      <c r="O47" s="65" t="s">
        <v>489</v>
      </c>
      <c r="P47" s="48"/>
      <c r="Q47" s="48"/>
      <c r="R47" s="48"/>
      <c r="S47" s="48"/>
      <c r="T47" s="48"/>
      <c r="U47" s="48"/>
    </row>
    <row r="48" spans="1:21" ht="30.75" customHeight="1" x14ac:dyDescent="0.15">
      <c r="A48" s="48"/>
      <c r="B48" s="1154"/>
      <c r="C48" s="1155"/>
      <c r="D48" s="62"/>
      <c r="E48" s="1160" t="s">
        <v>13</v>
      </c>
      <c r="F48" s="1160"/>
      <c r="G48" s="1160"/>
      <c r="H48" s="1160"/>
      <c r="I48" s="1160"/>
      <c r="J48" s="1161"/>
      <c r="K48" s="63">
        <v>135</v>
      </c>
      <c r="L48" s="64">
        <v>130</v>
      </c>
      <c r="M48" s="64">
        <v>129</v>
      </c>
      <c r="N48" s="64">
        <v>129</v>
      </c>
      <c r="O48" s="65">
        <v>138</v>
      </c>
      <c r="P48" s="48"/>
      <c r="Q48" s="48"/>
      <c r="R48" s="48"/>
      <c r="S48" s="48"/>
      <c r="T48" s="48"/>
      <c r="U48" s="48"/>
    </row>
    <row r="49" spans="1:21" ht="30.75" customHeight="1" x14ac:dyDescent="0.15">
      <c r="A49" s="48"/>
      <c r="B49" s="1154"/>
      <c r="C49" s="1155"/>
      <c r="D49" s="62"/>
      <c r="E49" s="1160" t="s">
        <v>14</v>
      </c>
      <c r="F49" s="1160"/>
      <c r="G49" s="1160"/>
      <c r="H49" s="1160"/>
      <c r="I49" s="1160"/>
      <c r="J49" s="1161"/>
      <c r="K49" s="63" t="s">
        <v>489</v>
      </c>
      <c r="L49" s="64">
        <v>0</v>
      </c>
      <c r="M49" s="64">
        <v>1</v>
      </c>
      <c r="N49" s="64">
        <v>2</v>
      </c>
      <c r="O49" s="65">
        <v>6</v>
      </c>
      <c r="P49" s="48"/>
      <c r="Q49" s="48"/>
      <c r="R49" s="48"/>
      <c r="S49" s="48"/>
      <c r="T49" s="48"/>
      <c r="U49" s="48"/>
    </row>
    <row r="50" spans="1:21" ht="30.75" customHeight="1" x14ac:dyDescent="0.15">
      <c r="A50" s="48"/>
      <c r="B50" s="1154"/>
      <c r="C50" s="1155"/>
      <c r="D50" s="62"/>
      <c r="E50" s="1160" t="s">
        <v>15</v>
      </c>
      <c r="F50" s="1160"/>
      <c r="G50" s="1160"/>
      <c r="H50" s="1160"/>
      <c r="I50" s="1160"/>
      <c r="J50" s="1161"/>
      <c r="K50" s="63">
        <v>5</v>
      </c>
      <c r="L50" s="64">
        <v>0</v>
      </c>
      <c r="M50" s="64">
        <v>0</v>
      </c>
      <c r="N50" s="64">
        <v>0</v>
      </c>
      <c r="O50" s="65">
        <v>0</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489</v>
      </c>
      <c r="L51" s="64" t="s">
        <v>489</v>
      </c>
      <c r="M51" s="64" t="s">
        <v>489</v>
      </c>
      <c r="N51" s="64" t="s">
        <v>489</v>
      </c>
      <c r="O51" s="65" t="s">
        <v>489</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321</v>
      </c>
      <c r="L52" s="64">
        <v>334</v>
      </c>
      <c r="M52" s="64">
        <v>330</v>
      </c>
      <c r="N52" s="64">
        <v>325</v>
      </c>
      <c r="O52" s="65">
        <v>349</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166</v>
      </c>
      <c r="L53" s="69">
        <v>160</v>
      </c>
      <c r="M53" s="69">
        <v>163</v>
      </c>
      <c r="N53" s="69">
        <v>160</v>
      </c>
      <c r="O53" s="70">
        <v>154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EXl33QH6lnr7WwqannTmnhSUDpOHzD4656Rahyq7GK5g/GuWaqtI8CR2K8+lkL0ZFTgqVVHPTyYHt2snSz8kw==" saltValue="W5w/UEP9/XDucOYFV2/u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3" t="s">
        <v>30</v>
      </c>
      <c r="C41" s="1184"/>
      <c r="D41" s="105"/>
      <c r="E41" s="1189" t="s">
        <v>31</v>
      </c>
      <c r="F41" s="1189"/>
      <c r="G41" s="1189"/>
      <c r="H41" s="1190"/>
      <c r="I41" s="355">
        <v>3223</v>
      </c>
      <c r="J41" s="356">
        <v>3300</v>
      </c>
      <c r="K41" s="356">
        <v>3217</v>
      </c>
      <c r="L41" s="356">
        <v>3068</v>
      </c>
      <c r="M41" s="357">
        <v>2874</v>
      </c>
    </row>
    <row r="42" spans="2:13" ht="27.75" customHeight="1" x14ac:dyDescent="0.15">
      <c r="B42" s="1185"/>
      <c r="C42" s="1186"/>
      <c r="D42" s="106"/>
      <c r="E42" s="1191" t="s">
        <v>32</v>
      </c>
      <c r="F42" s="1191"/>
      <c r="G42" s="1191"/>
      <c r="H42" s="1192"/>
      <c r="I42" s="358" t="s">
        <v>489</v>
      </c>
      <c r="J42" s="359" t="s">
        <v>489</v>
      </c>
      <c r="K42" s="359" t="s">
        <v>489</v>
      </c>
      <c r="L42" s="359" t="s">
        <v>489</v>
      </c>
      <c r="M42" s="360" t="s">
        <v>489</v>
      </c>
    </row>
    <row r="43" spans="2:13" ht="27.75" customHeight="1" x14ac:dyDescent="0.15">
      <c r="B43" s="1185"/>
      <c r="C43" s="1186"/>
      <c r="D43" s="106"/>
      <c r="E43" s="1191" t="s">
        <v>33</v>
      </c>
      <c r="F43" s="1191"/>
      <c r="G43" s="1191"/>
      <c r="H43" s="1192"/>
      <c r="I43" s="358">
        <v>1365</v>
      </c>
      <c r="J43" s="359">
        <v>1275</v>
      </c>
      <c r="K43" s="359">
        <v>1241</v>
      </c>
      <c r="L43" s="359">
        <v>1280</v>
      </c>
      <c r="M43" s="360">
        <v>1209</v>
      </c>
    </row>
    <row r="44" spans="2:13" ht="27.75" customHeight="1" x14ac:dyDescent="0.15">
      <c r="B44" s="1185"/>
      <c r="C44" s="1186"/>
      <c r="D44" s="106"/>
      <c r="E44" s="1191" t="s">
        <v>34</v>
      </c>
      <c r="F44" s="1191"/>
      <c r="G44" s="1191"/>
      <c r="H44" s="1192"/>
      <c r="I44" s="358">
        <v>72</v>
      </c>
      <c r="J44" s="359">
        <v>386</v>
      </c>
      <c r="K44" s="359">
        <v>582</v>
      </c>
      <c r="L44" s="359">
        <v>583</v>
      </c>
      <c r="M44" s="360">
        <v>577</v>
      </c>
    </row>
    <row r="45" spans="2:13" ht="27.75" customHeight="1" x14ac:dyDescent="0.15">
      <c r="B45" s="1185"/>
      <c r="C45" s="1186"/>
      <c r="D45" s="106"/>
      <c r="E45" s="1191" t="s">
        <v>35</v>
      </c>
      <c r="F45" s="1191"/>
      <c r="G45" s="1191"/>
      <c r="H45" s="1192"/>
      <c r="I45" s="358">
        <v>531</v>
      </c>
      <c r="J45" s="359">
        <v>528</v>
      </c>
      <c r="K45" s="359">
        <v>417</v>
      </c>
      <c r="L45" s="359">
        <v>403</v>
      </c>
      <c r="M45" s="360">
        <v>440</v>
      </c>
    </row>
    <row r="46" spans="2:13" ht="27.75" customHeight="1" x14ac:dyDescent="0.15">
      <c r="B46" s="1185"/>
      <c r="C46" s="1186"/>
      <c r="D46" s="107"/>
      <c r="E46" s="1191" t="s">
        <v>36</v>
      </c>
      <c r="F46" s="1191"/>
      <c r="G46" s="1191"/>
      <c r="H46" s="1192"/>
      <c r="I46" s="358" t="s">
        <v>489</v>
      </c>
      <c r="J46" s="359" t="s">
        <v>489</v>
      </c>
      <c r="K46" s="359" t="s">
        <v>489</v>
      </c>
      <c r="L46" s="359" t="s">
        <v>489</v>
      </c>
      <c r="M46" s="360" t="s">
        <v>489</v>
      </c>
    </row>
    <row r="47" spans="2:13" ht="27.75" customHeight="1" x14ac:dyDescent="0.15">
      <c r="B47" s="1185"/>
      <c r="C47" s="1186"/>
      <c r="D47" s="108"/>
      <c r="E47" s="1193" t="s">
        <v>37</v>
      </c>
      <c r="F47" s="1194"/>
      <c r="G47" s="1194"/>
      <c r="H47" s="1195"/>
      <c r="I47" s="358" t="s">
        <v>489</v>
      </c>
      <c r="J47" s="359" t="s">
        <v>489</v>
      </c>
      <c r="K47" s="359" t="s">
        <v>489</v>
      </c>
      <c r="L47" s="359" t="s">
        <v>489</v>
      </c>
      <c r="M47" s="360" t="s">
        <v>489</v>
      </c>
    </row>
    <row r="48" spans="2:13" ht="27.75" customHeight="1" x14ac:dyDescent="0.15">
      <c r="B48" s="1185"/>
      <c r="C48" s="1186"/>
      <c r="D48" s="106"/>
      <c r="E48" s="1191" t="s">
        <v>38</v>
      </c>
      <c r="F48" s="1191"/>
      <c r="G48" s="1191"/>
      <c r="H48" s="1192"/>
      <c r="I48" s="358" t="s">
        <v>489</v>
      </c>
      <c r="J48" s="359" t="s">
        <v>489</v>
      </c>
      <c r="K48" s="359" t="s">
        <v>489</v>
      </c>
      <c r="L48" s="359" t="s">
        <v>489</v>
      </c>
      <c r="M48" s="360" t="s">
        <v>489</v>
      </c>
    </row>
    <row r="49" spans="2:13" ht="27.75" customHeight="1" x14ac:dyDescent="0.15">
      <c r="B49" s="1187"/>
      <c r="C49" s="1188"/>
      <c r="D49" s="106"/>
      <c r="E49" s="1191" t="s">
        <v>39</v>
      </c>
      <c r="F49" s="1191"/>
      <c r="G49" s="1191"/>
      <c r="H49" s="1192"/>
      <c r="I49" s="358" t="s">
        <v>489</v>
      </c>
      <c r="J49" s="359" t="s">
        <v>489</v>
      </c>
      <c r="K49" s="359" t="s">
        <v>489</v>
      </c>
      <c r="L49" s="359" t="s">
        <v>489</v>
      </c>
      <c r="M49" s="360" t="s">
        <v>489</v>
      </c>
    </row>
    <row r="50" spans="2:13" ht="27.75" customHeight="1" x14ac:dyDescent="0.15">
      <c r="B50" s="1196" t="s">
        <v>40</v>
      </c>
      <c r="C50" s="1197"/>
      <c r="D50" s="109"/>
      <c r="E50" s="1191" t="s">
        <v>41</v>
      </c>
      <c r="F50" s="1191"/>
      <c r="G50" s="1191"/>
      <c r="H50" s="1192"/>
      <c r="I50" s="358">
        <v>1588</v>
      </c>
      <c r="J50" s="359">
        <v>1654</v>
      </c>
      <c r="K50" s="359">
        <v>1995</v>
      </c>
      <c r="L50" s="359">
        <v>2178</v>
      </c>
      <c r="M50" s="360">
        <v>2346</v>
      </c>
    </row>
    <row r="51" spans="2:13" ht="27.75" customHeight="1" x14ac:dyDescent="0.15">
      <c r="B51" s="1185"/>
      <c r="C51" s="1186"/>
      <c r="D51" s="106"/>
      <c r="E51" s="1191" t="s">
        <v>42</v>
      </c>
      <c r="F51" s="1191"/>
      <c r="G51" s="1191"/>
      <c r="H51" s="1192"/>
      <c r="I51" s="358">
        <v>442</v>
      </c>
      <c r="J51" s="359">
        <v>460</v>
      </c>
      <c r="K51" s="359">
        <v>494</v>
      </c>
      <c r="L51" s="359">
        <v>475</v>
      </c>
      <c r="M51" s="360">
        <v>444</v>
      </c>
    </row>
    <row r="52" spans="2:13" ht="27.75" customHeight="1" x14ac:dyDescent="0.15">
      <c r="B52" s="1187"/>
      <c r="C52" s="1188"/>
      <c r="D52" s="106"/>
      <c r="E52" s="1191" t="s">
        <v>43</v>
      </c>
      <c r="F52" s="1191"/>
      <c r="G52" s="1191"/>
      <c r="H52" s="1192"/>
      <c r="I52" s="358">
        <v>2945</v>
      </c>
      <c r="J52" s="359">
        <v>3189</v>
      </c>
      <c r="K52" s="359">
        <v>3198</v>
      </c>
      <c r="L52" s="359">
        <v>3046</v>
      </c>
      <c r="M52" s="360">
        <v>2543</v>
      </c>
    </row>
    <row r="53" spans="2:13" ht="27.75" customHeight="1" thickBot="1" x14ac:dyDescent="0.2">
      <c r="B53" s="1198" t="s">
        <v>19</v>
      </c>
      <c r="C53" s="1199"/>
      <c r="D53" s="110"/>
      <c r="E53" s="1200" t="s">
        <v>44</v>
      </c>
      <c r="F53" s="1200"/>
      <c r="G53" s="1200"/>
      <c r="H53" s="1201"/>
      <c r="I53" s="361">
        <v>217</v>
      </c>
      <c r="J53" s="362">
        <v>184</v>
      </c>
      <c r="K53" s="362">
        <v>-231</v>
      </c>
      <c r="L53" s="362">
        <v>-366</v>
      </c>
      <c r="M53" s="363">
        <v>-232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4gVp/D1ya6E56vihWSUD7AQdSFA6LpNtdoeuQ4sHF6rmhUzGRKrCv7BzAwRG8HnEXYXrm9W+3RYWodOH9kLdg==" saltValue="ZG8fC8GGoQ35rCsdR6pA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656</v>
      </c>
      <c r="G55" s="122">
        <v>575</v>
      </c>
      <c r="H55" s="123">
        <v>596</v>
      </c>
    </row>
    <row r="56" spans="2:8" ht="52.5" customHeight="1" x14ac:dyDescent="0.15">
      <c r="B56" s="124"/>
      <c r="C56" s="1212" t="s">
        <v>47</v>
      </c>
      <c r="D56" s="1212"/>
      <c r="E56" s="1213"/>
      <c r="F56" s="125">
        <v>150</v>
      </c>
      <c r="G56" s="125">
        <v>150</v>
      </c>
      <c r="H56" s="126">
        <v>159</v>
      </c>
    </row>
    <row r="57" spans="2:8" ht="53.25" customHeight="1" x14ac:dyDescent="0.15">
      <c r="B57" s="124"/>
      <c r="C57" s="1214" t="s">
        <v>48</v>
      </c>
      <c r="D57" s="1214"/>
      <c r="E57" s="1215"/>
      <c r="F57" s="127">
        <v>1133</v>
      </c>
      <c r="G57" s="127">
        <v>1382</v>
      </c>
      <c r="H57" s="128">
        <v>1504</v>
      </c>
    </row>
    <row r="58" spans="2:8" ht="45.75" customHeight="1" x14ac:dyDescent="0.15">
      <c r="B58" s="129"/>
      <c r="C58" s="1202" t="s">
        <v>549</v>
      </c>
      <c r="D58" s="1203"/>
      <c r="E58" s="1204"/>
      <c r="F58" s="130">
        <v>612</v>
      </c>
      <c r="G58" s="130">
        <v>708</v>
      </c>
      <c r="H58" s="131">
        <v>809</v>
      </c>
    </row>
    <row r="59" spans="2:8" ht="45.75" customHeight="1" x14ac:dyDescent="0.15">
      <c r="B59" s="129"/>
      <c r="C59" s="1202" t="s">
        <v>550</v>
      </c>
      <c r="D59" s="1203"/>
      <c r="E59" s="1204"/>
      <c r="F59" s="130">
        <v>369</v>
      </c>
      <c r="G59" s="130">
        <v>420</v>
      </c>
      <c r="H59" s="131">
        <v>429</v>
      </c>
    </row>
    <row r="60" spans="2:8" ht="45.75" customHeight="1" x14ac:dyDescent="0.15">
      <c r="B60" s="129"/>
      <c r="C60" s="1202" t="s">
        <v>551</v>
      </c>
      <c r="D60" s="1203"/>
      <c r="E60" s="1204"/>
      <c r="F60" s="130">
        <v>0</v>
      </c>
      <c r="G60" s="130">
        <v>120</v>
      </c>
      <c r="H60" s="131">
        <v>138</v>
      </c>
    </row>
    <row r="61" spans="2:8" ht="45.75" customHeight="1" x14ac:dyDescent="0.15">
      <c r="B61" s="129"/>
      <c r="C61" s="1202" t="s">
        <v>552</v>
      </c>
      <c r="D61" s="1203"/>
      <c r="E61" s="1204"/>
      <c r="F61" s="130">
        <v>53</v>
      </c>
      <c r="G61" s="130">
        <v>53</v>
      </c>
      <c r="H61" s="131">
        <v>51</v>
      </c>
    </row>
    <row r="62" spans="2:8" ht="45.75" customHeight="1" thickBot="1" x14ac:dyDescent="0.2">
      <c r="B62" s="132"/>
      <c r="C62" s="1205" t="s">
        <v>553</v>
      </c>
      <c r="D62" s="1206"/>
      <c r="E62" s="1207"/>
      <c r="F62" s="133">
        <v>57</v>
      </c>
      <c r="G62" s="133">
        <v>40</v>
      </c>
      <c r="H62" s="134">
        <v>34</v>
      </c>
    </row>
    <row r="63" spans="2:8" ht="52.5" customHeight="1" thickBot="1" x14ac:dyDescent="0.2">
      <c r="B63" s="135"/>
      <c r="C63" s="1208" t="s">
        <v>49</v>
      </c>
      <c r="D63" s="1208"/>
      <c r="E63" s="1209"/>
      <c r="F63" s="136">
        <v>1938</v>
      </c>
      <c r="G63" s="136">
        <v>2107</v>
      </c>
      <c r="H63" s="137">
        <v>2258</v>
      </c>
    </row>
    <row r="64" spans="2:8" x14ac:dyDescent="0.15"/>
  </sheetData>
  <sheetProtection algorithmName="SHA-512" hashValue="pmNBnCPuvk6jXPUZI7dCHvGpNY1gfMvS8MiGeqlPuFUPGeD0ftUys5j2yYrYQ9b8n7Mx/lR2GxUZbXxn+qG/xQ==" saltValue="M/j3O2jgnHzPYlzZc1TL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114471</v>
      </c>
      <c r="E3" s="156"/>
      <c r="F3" s="157">
        <v>268375</v>
      </c>
      <c r="G3" s="158"/>
      <c r="H3" s="159"/>
    </row>
    <row r="4" spans="1:8" x14ac:dyDescent="0.15">
      <c r="A4" s="160"/>
      <c r="B4" s="161"/>
      <c r="C4" s="162"/>
      <c r="D4" s="163">
        <v>16574</v>
      </c>
      <c r="E4" s="164"/>
      <c r="F4" s="165">
        <v>119602</v>
      </c>
      <c r="G4" s="166"/>
      <c r="H4" s="167"/>
    </row>
    <row r="5" spans="1:8" x14ac:dyDescent="0.15">
      <c r="A5" s="148" t="s">
        <v>521</v>
      </c>
      <c r="B5" s="153"/>
      <c r="C5" s="154"/>
      <c r="D5" s="155">
        <v>161126</v>
      </c>
      <c r="E5" s="156"/>
      <c r="F5" s="157">
        <v>301035</v>
      </c>
      <c r="G5" s="158"/>
      <c r="H5" s="159"/>
    </row>
    <row r="6" spans="1:8" x14ac:dyDescent="0.15">
      <c r="A6" s="160"/>
      <c r="B6" s="161"/>
      <c r="C6" s="162"/>
      <c r="D6" s="163">
        <v>72998</v>
      </c>
      <c r="E6" s="164"/>
      <c r="F6" s="165">
        <v>154376</v>
      </c>
      <c r="G6" s="166"/>
      <c r="H6" s="167"/>
    </row>
    <row r="7" spans="1:8" x14ac:dyDescent="0.15">
      <c r="A7" s="148" t="s">
        <v>522</v>
      </c>
      <c r="B7" s="153"/>
      <c r="C7" s="154"/>
      <c r="D7" s="155">
        <v>149677</v>
      </c>
      <c r="E7" s="156"/>
      <c r="F7" s="157">
        <v>277467</v>
      </c>
      <c r="G7" s="158"/>
      <c r="H7" s="159"/>
    </row>
    <row r="8" spans="1:8" x14ac:dyDescent="0.15">
      <c r="A8" s="160"/>
      <c r="B8" s="161"/>
      <c r="C8" s="162"/>
      <c r="D8" s="163">
        <v>59404</v>
      </c>
      <c r="E8" s="164"/>
      <c r="F8" s="165">
        <v>128378</v>
      </c>
      <c r="G8" s="166"/>
      <c r="H8" s="167"/>
    </row>
    <row r="9" spans="1:8" x14ac:dyDescent="0.15">
      <c r="A9" s="148" t="s">
        <v>523</v>
      </c>
      <c r="B9" s="153"/>
      <c r="C9" s="154"/>
      <c r="D9" s="155">
        <v>102171</v>
      </c>
      <c r="E9" s="156"/>
      <c r="F9" s="157">
        <v>282256</v>
      </c>
      <c r="G9" s="158"/>
      <c r="H9" s="159"/>
    </row>
    <row r="10" spans="1:8" x14ac:dyDescent="0.15">
      <c r="A10" s="160"/>
      <c r="B10" s="161"/>
      <c r="C10" s="162"/>
      <c r="D10" s="163">
        <v>44196</v>
      </c>
      <c r="E10" s="164"/>
      <c r="F10" s="165">
        <v>145453</v>
      </c>
      <c r="G10" s="166"/>
      <c r="H10" s="167"/>
    </row>
    <row r="11" spans="1:8" x14ac:dyDescent="0.15">
      <c r="A11" s="148" t="s">
        <v>524</v>
      </c>
      <c r="B11" s="153"/>
      <c r="C11" s="154"/>
      <c r="D11" s="155">
        <v>83397</v>
      </c>
      <c r="E11" s="156"/>
      <c r="F11" s="157">
        <v>295341</v>
      </c>
      <c r="G11" s="158"/>
      <c r="H11" s="159"/>
    </row>
    <row r="12" spans="1:8" x14ac:dyDescent="0.15">
      <c r="A12" s="160"/>
      <c r="B12" s="161"/>
      <c r="C12" s="168"/>
      <c r="D12" s="163">
        <v>32951</v>
      </c>
      <c r="E12" s="164"/>
      <c r="F12" s="165">
        <v>137402</v>
      </c>
      <c r="G12" s="166"/>
      <c r="H12" s="167"/>
    </row>
    <row r="13" spans="1:8" x14ac:dyDescent="0.15">
      <c r="A13" s="148"/>
      <c r="B13" s="153"/>
      <c r="C13" s="169"/>
      <c r="D13" s="170">
        <v>122168</v>
      </c>
      <c r="E13" s="171"/>
      <c r="F13" s="172">
        <v>284895</v>
      </c>
      <c r="G13" s="173"/>
      <c r="H13" s="159"/>
    </row>
    <row r="14" spans="1:8" x14ac:dyDescent="0.15">
      <c r="A14" s="160"/>
      <c r="B14" s="161"/>
      <c r="C14" s="162"/>
      <c r="D14" s="163">
        <v>45225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5.3</v>
      </c>
      <c r="C19" s="174">
        <f>ROUND(VALUE(SUBSTITUTE(実質収支比率等に係る経年分析!G$48,"▲","-")),2)</f>
        <v>5.3</v>
      </c>
      <c r="D19" s="174">
        <f>ROUND(VALUE(SUBSTITUTE(実質収支比率等に係る経年分析!H$48,"▲","-")),2)</f>
        <v>4.34</v>
      </c>
      <c r="E19" s="174">
        <f>ROUND(VALUE(SUBSTITUTE(実質収支比率等に係る経年分析!I$48,"▲","-")),2)</f>
        <v>6.29</v>
      </c>
      <c r="F19" s="174">
        <f>ROUND(VALUE(SUBSTITUTE(実質収支比率等に係る経年分析!J$48,"▲","-")),2)</f>
        <v>7.09</v>
      </c>
    </row>
    <row r="20" spans="1:11" x14ac:dyDescent="0.15">
      <c r="A20" s="174" t="s">
        <v>53</v>
      </c>
      <c r="B20" s="174">
        <f>ROUND(VALUE(SUBSTITUTE(実質収支比率等に係る経年分析!F$47,"▲","-")),2)</f>
        <v>21.81</v>
      </c>
      <c r="C20" s="174">
        <f>ROUND(VALUE(SUBSTITUTE(実質収支比率等に係る経年分析!G$47,"▲","-")),2)</f>
        <v>21.05</v>
      </c>
      <c r="D20" s="174">
        <f>ROUND(VALUE(SUBSTITUTE(実質収支比率等に係る経年分析!H$47,"▲","-")),2)</f>
        <v>28.2</v>
      </c>
      <c r="E20" s="174">
        <f>ROUND(VALUE(SUBSTITUTE(実質収支比率等に係る経年分析!I$47,"▲","-")),2)</f>
        <v>25.36</v>
      </c>
      <c r="F20" s="174">
        <f>ROUND(VALUE(SUBSTITUTE(実質収支比率等に係る経年分析!J$47,"▲","-")),2)</f>
        <v>25.74</v>
      </c>
    </row>
    <row r="21" spans="1:11" x14ac:dyDescent="0.15">
      <c r="A21" s="174" t="s">
        <v>54</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-0.44</v>
      </c>
      <c r="D21" s="174">
        <f>IF(ISNUMBER(VALUE(SUBSTITUTE(実質収支比率等に係る経年分析!H$49,"▲","-"))),ROUND(VALUE(SUBSTITUTE(実質収支比率等に係る経年分析!H$49,"▲","-")),2),NA())</f>
        <v>6.75</v>
      </c>
      <c r="E21" s="174">
        <f>IF(ISNUMBER(VALUE(SUBSTITUTE(実質収支比率等に係る経年分析!I$49,"▲","-"))),ROUND(VALUE(SUBSTITUTE(実質収支比率等に係る経年分析!I$49,"▲","-")),2),NA())</f>
        <v>-2.6</v>
      </c>
      <c r="F21" s="174">
        <f>IF(ISNUMBER(VALUE(SUBSTITUTE(実質収支比率等に係る経年分析!J$49,"▲","-"))),ROUND(VALUE(SUBSTITUTE(実質収支比率等に係る経年分析!J$49,"▲","-")),2),NA())</f>
        <v>0.94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x14ac:dyDescent="0.15">
      <c r="A36" s="175" t="str">
        <f>IF(連結実質赤字比率に係る赤字・黒字の構成分析!C$34="",NA(),連結実質赤字比率に係る赤字・黒字の構成分析!C$34)</f>
        <v>簡易水道事業特別会計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321</v>
      </c>
      <c r="E42" s="176"/>
      <c r="F42" s="176"/>
      <c r="G42" s="176">
        <f>'実質公債費比率（分子）の構造'!L$52</f>
        <v>334</v>
      </c>
      <c r="H42" s="176"/>
      <c r="I42" s="176"/>
      <c r="J42" s="176">
        <f>'実質公債費比率（分子）の構造'!M$52</f>
        <v>330</v>
      </c>
      <c r="K42" s="176"/>
      <c r="L42" s="176"/>
      <c r="M42" s="176">
        <f>'実質公債費比率（分子）の構造'!N$52</f>
        <v>325</v>
      </c>
      <c r="N42" s="176"/>
      <c r="O42" s="176"/>
      <c r="P42" s="176">
        <f>'実質公債費比率（分子）の構造'!O$52</f>
        <v>349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f>'実質公債費比率（分子）の構造'!L$49</f>
        <v>0</v>
      </c>
      <c r="F45" s="176"/>
      <c r="G45" s="176"/>
      <c r="H45" s="176">
        <f>'実質公債費比率（分子）の構造'!M$49</f>
        <v>1</v>
      </c>
      <c r="I45" s="176"/>
      <c r="J45" s="176"/>
      <c r="K45" s="176">
        <f>'実質公債費比率（分子）の構造'!N$49</f>
        <v>2</v>
      </c>
      <c r="L45" s="176"/>
      <c r="M45" s="176"/>
      <c r="N45" s="176">
        <f>'実質公債費比率（分子）の構造'!O$49</f>
        <v>6</v>
      </c>
      <c r="O45" s="176"/>
      <c r="P45" s="176"/>
    </row>
    <row r="46" spans="1:16" x14ac:dyDescent="0.15">
      <c r="A46" s="176" t="s">
        <v>64</v>
      </c>
      <c r="B46" s="176">
        <f>'実質公債費比率（分子）の構造'!K$48</f>
        <v>135</v>
      </c>
      <c r="C46" s="176"/>
      <c r="D46" s="176"/>
      <c r="E46" s="176">
        <f>'実質公債費比率（分子）の構造'!L$48</f>
        <v>130</v>
      </c>
      <c r="F46" s="176"/>
      <c r="G46" s="176"/>
      <c r="H46" s="176">
        <f>'実質公債費比率（分子）の構造'!M$48</f>
        <v>129</v>
      </c>
      <c r="I46" s="176"/>
      <c r="J46" s="176"/>
      <c r="K46" s="176">
        <f>'実質公債費比率（分子）の構造'!N$48</f>
        <v>129</v>
      </c>
      <c r="L46" s="176"/>
      <c r="M46" s="176"/>
      <c r="N46" s="176">
        <f>'実質公債費比率（分子）の構造'!O$48</f>
        <v>138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347</v>
      </c>
      <c r="C49" s="176"/>
      <c r="D49" s="176"/>
      <c r="E49" s="176">
        <f>'実質公債費比率（分子）の構造'!L$45</f>
        <v>364</v>
      </c>
      <c r="F49" s="176"/>
      <c r="G49" s="176"/>
      <c r="H49" s="176">
        <f>'実質公債費比率（分子）の構造'!M$45</f>
        <v>363</v>
      </c>
      <c r="I49" s="176"/>
      <c r="J49" s="176"/>
      <c r="K49" s="176">
        <f>'実質公債費比率（分子）の構造'!N$45</f>
        <v>354</v>
      </c>
      <c r="L49" s="176"/>
      <c r="M49" s="176"/>
      <c r="N49" s="176">
        <f>'実質公債費比率（分子）の構造'!O$45</f>
        <v>359</v>
      </c>
      <c r="O49" s="176"/>
      <c r="P49" s="176"/>
    </row>
    <row r="50" spans="1:16" x14ac:dyDescent="0.15">
      <c r="A50" s="176" t="s">
        <v>67</v>
      </c>
      <c r="B50" s="176" t="e">
        <f>NA()</f>
        <v>#N/A</v>
      </c>
      <c r="C50" s="176">
        <f>IF(ISNUMBER('実質公債費比率（分子）の構造'!K$53),'実質公債費比率（分子）の構造'!K$53,NA())</f>
        <v>166</v>
      </c>
      <c r="D50" s="176" t="e">
        <f>NA()</f>
        <v>#N/A</v>
      </c>
      <c r="E50" s="176" t="e">
        <f>NA()</f>
        <v>#N/A</v>
      </c>
      <c r="F50" s="176">
        <f>IF(ISNUMBER('実質公債費比率（分子）の構造'!L$53),'実質公債費比率（分子）の構造'!L$53,NA())</f>
        <v>160</v>
      </c>
      <c r="G50" s="176" t="e">
        <f>NA()</f>
        <v>#N/A</v>
      </c>
      <c r="H50" s="176" t="e">
        <f>NA()</f>
        <v>#N/A</v>
      </c>
      <c r="I50" s="176">
        <f>IF(ISNUMBER('実質公債費比率（分子）の構造'!M$53),'実質公債費比率（分子）の構造'!M$53,NA())</f>
        <v>163</v>
      </c>
      <c r="J50" s="176" t="e">
        <f>NA()</f>
        <v>#N/A</v>
      </c>
      <c r="K50" s="176" t="e">
        <f>NA()</f>
        <v>#N/A</v>
      </c>
      <c r="L50" s="176">
        <f>IF(ISNUMBER('実質公債費比率（分子）の構造'!N$53),'実質公債費比率（分子）の構造'!N$53,NA())</f>
        <v>160</v>
      </c>
      <c r="M50" s="176" t="e">
        <f>NA()</f>
        <v>#N/A</v>
      </c>
      <c r="N50" s="176" t="e">
        <f>NA()</f>
        <v>#N/A</v>
      </c>
      <c r="O50" s="176">
        <f>IF(ISNUMBER('実質公債費比率（分子）の構造'!O$53),'実質公債費比率（分子）の構造'!O$53,NA())</f>
        <v>154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2945</v>
      </c>
      <c r="E56" s="175"/>
      <c r="F56" s="175"/>
      <c r="G56" s="175">
        <f>'将来負担比率（分子）の構造'!J$52</f>
        <v>3189</v>
      </c>
      <c r="H56" s="175"/>
      <c r="I56" s="175"/>
      <c r="J56" s="175">
        <f>'将来負担比率（分子）の構造'!K$52</f>
        <v>3198</v>
      </c>
      <c r="K56" s="175"/>
      <c r="L56" s="175"/>
      <c r="M56" s="175">
        <f>'将来負担比率（分子）の構造'!L$52</f>
        <v>3046</v>
      </c>
      <c r="N56" s="175"/>
      <c r="O56" s="175"/>
      <c r="P56" s="175">
        <f>'将来負担比率（分子）の構造'!M$52</f>
        <v>2543</v>
      </c>
    </row>
    <row r="57" spans="1:16" x14ac:dyDescent="0.15">
      <c r="A57" s="175" t="s">
        <v>42</v>
      </c>
      <c r="B57" s="175"/>
      <c r="C57" s="175"/>
      <c r="D57" s="175">
        <f>'将来負担比率（分子）の構造'!I$51</f>
        <v>442</v>
      </c>
      <c r="E57" s="175"/>
      <c r="F57" s="175"/>
      <c r="G57" s="175">
        <f>'将来負担比率（分子）の構造'!J$51</f>
        <v>460</v>
      </c>
      <c r="H57" s="175"/>
      <c r="I57" s="175"/>
      <c r="J57" s="175">
        <f>'将来負担比率（分子）の構造'!K$51</f>
        <v>494</v>
      </c>
      <c r="K57" s="175"/>
      <c r="L57" s="175"/>
      <c r="M57" s="175">
        <f>'将来負担比率（分子）の構造'!L$51</f>
        <v>475</v>
      </c>
      <c r="N57" s="175"/>
      <c r="O57" s="175"/>
      <c r="P57" s="175">
        <f>'将来負担比率（分子）の構造'!M$51</f>
        <v>444</v>
      </c>
    </row>
    <row r="58" spans="1:16" x14ac:dyDescent="0.15">
      <c r="A58" s="175" t="s">
        <v>41</v>
      </c>
      <c r="B58" s="175"/>
      <c r="C58" s="175"/>
      <c r="D58" s="175">
        <f>'将来負担比率（分子）の構造'!I$50</f>
        <v>1588</v>
      </c>
      <c r="E58" s="175"/>
      <c r="F58" s="175"/>
      <c r="G58" s="175">
        <f>'将来負担比率（分子）の構造'!J$50</f>
        <v>1654</v>
      </c>
      <c r="H58" s="175"/>
      <c r="I58" s="175"/>
      <c r="J58" s="175">
        <f>'将来負担比率（分子）の構造'!K$50</f>
        <v>1995</v>
      </c>
      <c r="K58" s="175"/>
      <c r="L58" s="175"/>
      <c r="M58" s="175">
        <f>'将来負担比率（分子）の構造'!L$50</f>
        <v>2178</v>
      </c>
      <c r="N58" s="175"/>
      <c r="O58" s="175"/>
      <c r="P58" s="175">
        <f>'将来負担比率（分子）の構造'!M$50</f>
        <v>2346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531</v>
      </c>
      <c r="C62" s="175"/>
      <c r="D62" s="175"/>
      <c r="E62" s="175">
        <f>'将来負担比率（分子）の構造'!J$45</f>
        <v>528</v>
      </c>
      <c r="F62" s="175"/>
      <c r="G62" s="175"/>
      <c r="H62" s="175">
        <f>'将来負担比率（分子）の構造'!K$45</f>
        <v>417</v>
      </c>
      <c r="I62" s="175"/>
      <c r="J62" s="175"/>
      <c r="K62" s="175">
        <f>'将来負担比率（分子）の構造'!L$45</f>
        <v>403</v>
      </c>
      <c r="L62" s="175"/>
      <c r="M62" s="175"/>
      <c r="N62" s="175">
        <f>'将来負担比率（分子）の構造'!M$45</f>
        <v>440</v>
      </c>
      <c r="O62" s="175"/>
      <c r="P62" s="175"/>
    </row>
    <row r="63" spans="1:16" x14ac:dyDescent="0.15">
      <c r="A63" s="175" t="s">
        <v>34</v>
      </c>
      <c r="B63" s="175">
        <f>'将来負担比率（分子）の構造'!I$44</f>
        <v>72</v>
      </c>
      <c r="C63" s="175"/>
      <c r="D63" s="175"/>
      <c r="E63" s="175">
        <f>'将来負担比率（分子）の構造'!J$44</f>
        <v>386</v>
      </c>
      <c r="F63" s="175"/>
      <c r="G63" s="175"/>
      <c r="H63" s="175">
        <f>'将来負担比率（分子）の構造'!K$44</f>
        <v>582</v>
      </c>
      <c r="I63" s="175"/>
      <c r="J63" s="175"/>
      <c r="K63" s="175">
        <f>'将来負担比率（分子）の構造'!L$44</f>
        <v>583</v>
      </c>
      <c r="L63" s="175"/>
      <c r="M63" s="175"/>
      <c r="N63" s="175">
        <f>'将来負担比率（分子）の構造'!M$44</f>
        <v>577</v>
      </c>
      <c r="O63" s="175"/>
      <c r="P63" s="175"/>
    </row>
    <row r="64" spans="1:16" x14ac:dyDescent="0.15">
      <c r="A64" s="175" t="s">
        <v>33</v>
      </c>
      <c r="B64" s="175">
        <f>'将来負担比率（分子）の構造'!I$43</f>
        <v>1365</v>
      </c>
      <c r="C64" s="175"/>
      <c r="D64" s="175"/>
      <c r="E64" s="175">
        <f>'将来負担比率（分子）の構造'!J$43</f>
        <v>1275</v>
      </c>
      <c r="F64" s="175"/>
      <c r="G64" s="175"/>
      <c r="H64" s="175">
        <f>'将来負担比率（分子）の構造'!K$43</f>
        <v>1241</v>
      </c>
      <c r="I64" s="175"/>
      <c r="J64" s="175"/>
      <c r="K64" s="175">
        <f>'将来負担比率（分子）の構造'!L$43</f>
        <v>1280</v>
      </c>
      <c r="L64" s="175"/>
      <c r="M64" s="175"/>
      <c r="N64" s="175">
        <f>'将来負担比率（分子）の構造'!M$43</f>
        <v>1209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3223</v>
      </c>
      <c r="C66" s="175"/>
      <c r="D66" s="175"/>
      <c r="E66" s="175">
        <f>'将来負担比率（分子）の構造'!J$41</f>
        <v>3300</v>
      </c>
      <c r="F66" s="175"/>
      <c r="G66" s="175"/>
      <c r="H66" s="175">
        <f>'将来負担比率（分子）の構造'!K$41</f>
        <v>3217</v>
      </c>
      <c r="I66" s="175"/>
      <c r="J66" s="175"/>
      <c r="K66" s="175">
        <f>'将来負担比率（分子）の構造'!L$41</f>
        <v>3068</v>
      </c>
      <c r="L66" s="175"/>
      <c r="M66" s="175"/>
      <c r="N66" s="175">
        <f>'将来負担比率（分子）の構造'!M$41</f>
        <v>2874</v>
      </c>
      <c r="O66" s="175"/>
      <c r="P66" s="175"/>
    </row>
    <row r="67" spans="1:16" x14ac:dyDescent="0.15">
      <c r="A67" s="175" t="s">
        <v>71</v>
      </c>
      <c r="B67" s="175" t="e">
        <f>NA()</f>
        <v>#N/A</v>
      </c>
      <c r="C67" s="175">
        <f>IF(ISNUMBER('将来負担比率（分子）の構造'!I$53), IF('将来負担比率（分子）の構造'!I$53 &lt; 0, 0, '将来負担比率（分子）の構造'!I$53), NA())</f>
        <v>217</v>
      </c>
      <c r="D67" s="175" t="e">
        <f>NA()</f>
        <v>#N/A</v>
      </c>
      <c r="E67" s="175" t="e">
        <f>NA()</f>
        <v>#N/A</v>
      </c>
      <c r="F67" s="175">
        <f>IF(ISNUMBER('将来負担比率（分子）の構造'!J$53), IF('将来負担比率（分子）の構造'!J$53 &lt; 0, 0, '将来負担比率（分子）の構造'!J$53), NA())</f>
        <v>184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656</v>
      </c>
      <c r="C72" s="179">
        <f>基金残高に係る経年分析!G55</f>
        <v>575</v>
      </c>
      <c r="D72" s="179">
        <f>基金残高に係る経年分析!H55</f>
        <v>596</v>
      </c>
    </row>
    <row r="73" spans="1:16" x14ac:dyDescent="0.15">
      <c r="A73" s="178" t="s">
        <v>74</v>
      </c>
      <c r="B73" s="179">
        <f>基金残高に係る経年分析!F56</f>
        <v>150</v>
      </c>
      <c r="C73" s="179">
        <f>基金残高に係る経年分析!G56</f>
        <v>150</v>
      </c>
      <c r="D73" s="179">
        <f>基金残高に係る経年分析!H56</f>
        <v>159</v>
      </c>
    </row>
    <row r="74" spans="1:16" x14ac:dyDescent="0.15">
      <c r="A74" s="178" t="s">
        <v>75</v>
      </c>
      <c r="B74" s="179">
        <f>基金残高に係る経年分析!F57</f>
        <v>1133</v>
      </c>
      <c r="C74" s="179">
        <f>基金残高に係る経年分析!G57</f>
        <v>1382</v>
      </c>
      <c r="D74" s="179">
        <f>基金残高に係る経年分析!H57</f>
        <v>1504</v>
      </c>
    </row>
  </sheetData>
  <sheetProtection algorithmName="SHA-512" hashValue="tUDeglg3d1BstMV0dwzHGRrM9O7AQnmikcUl1ATIsy7EGZVffX16htzZGEpS47ky9JnrHLYaebPmlcZwMxNXVw==" saltValue="tTyBNVsiUo3lyYTUVEc1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2025-02-19T00:11:21Z</dcterms:created>
  <dcterms:modified xsi:type="dcterms:W3CDTF">2025-03-23T23:58:08Z</dcterms:modified>
  <cp:category/>
</cp:coreProperties>
</file>