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176.179.12\電子文書共有b$\20250710D7D5796BEA\"/>
    </mc:Choice>
  </mc:AlternateContent>
  <xr:revisionPtr revIDLastSave="0" documentId="13_ncr:1_{13E3FA3C-20D9-49BE-B262-1CDE7DD48365}" xr6:coauthVersionLast="47" xr6:coauthVersionMax="47" xr10:uidLastSave="{00000000-0000-0000-0000-000000000000}"/>
  <bookViews>
    <workbookView xWindow="-108" yWindow="-108" windowWidth="23256" windowHeight="12456" tabRatio="855" activeTab="7" xr2:uid="{00000000-000D-0000-FFFF-FFFF00000000}"/>
  </bookViews>
  <sheets>
    <sheet name="3(1)間伐・造林" sheetId="1" r:id="rId1"/>
    <sheet name="3(2)その他" sheetId="3" r:id="rId2"/>
    <sheet name="3(3)作業路網" sheetId="4" r:id="rId3"/>
    <sheet name="3(4)施設" sheetId="5" r:id="rId4"/>
    <sheet name="4(1)間伐・造林　実績" sheetId="6" r:id="rId5"/>
    <sheet name="4(2)その他　実績" sheetId="7" r:id="rId6"/>
    <sheet name="4(3)作業路網　実績" sheetId="9" r:id="rId7"/>
    <sheet name="4(4)施設　実績" sheetId="10" r:id="rId8"/>
  </sheets>
  <definedNames>
    <definedName name="_xlnm._FilterDatabase" localSheetId="0" hidden="1">'3(1)間伐・造林'!$B$10:$Z$10</definedName>
    <definedName name="_xlnm.Print_Area" localSheetId="0">'3(1)間伐・造林'!$B$1:$Z$449</definedName>
    <definedName name="_xlnm.Print_Area" localSheetId="1">'3(2)その他'!$B$1:$F$12</definedName>
    <definedName name="_xlnm.Print_Area" localSheetId="2">'3(3)作業路網'!$B$1:$Q$28</definedName>
    <definedName name="_xlnm.Print_Area" localSheetId="3">'3(4)施設'!$B$1:$J$23</definedName>
    <definedName name="_xlnm.Print_Area" localSheetId="4">'4(1)間伐・造林　実績'!$B$1:$U$442</definedName>
    <definedName name="_xlnm.Print_Area" localSheetId="5">'4(2)その他　実績'!$B$1:$E$12</definedName>
    <definedName name="_xlnm.Print_Area" localSheetId="6">'4(3)作業路網　実績'!$B$1:$N$27</definedName>
    <definedName name="_xlnm.Print_Area" localSheetId="7">'4(4)施設　実績'!$B$1:$H$27</definedName>
    <definedName name="_xlnm.Print_Titles" localSheetId="0">'3(1)間伐・造林'!$9:$10</definedName>
    <definedName name="_xlnm.Print_Titles" localSheetId="1">'3(2)その他'!$3:$3</definedName>
    <definedName name="_xlnm.Print_Titles" localSheetId="2">'3(3)作業路網'!$9:$10</definedName>
    <definedName name="_xlnm.Print_Titles" localSheetId="3">'3(4)施設'!$7:$7</definedName>
    <definedName name="_xlnm.Print_Titles" localSheetId="4">'4(1)間伐・造林　実績'!$17:$18</definedName>
    <definedName name="_xlnm.Print_Titles" localSheetId="5">'4(2)その他　実績'!$3:$3</definedName>
    <definedName name="_xlnm.Print_Titles" localSheetId="6">'4(3)作業路網　実績'!$17:$18</definedName>
    <definedName name="_xlnm.Print_Titles" localSheetId="7">'4(4)施設　実績'!$16:$16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8" i="1" l="1"/>
  <c r="F15" i="6" l="1"/>
  <c r="D15" i="6"/>
  <c r="AH7" i="1" l="1"/>
  <c r="AJ7" i="1" l="1"/>
  <c r="AJ8" i="1"/>
  <c r="AJ2" i="1"/>
  <c r="AI8" i="1"/>
  <c r="AI7" i="1"/>
  <c r="AK7" i="1" s="1"/>
  <c r="AI4" i="1"/>
  <c r="AI6" i="1"/>
  <c r="AI5" i="1"/>
  <c r="AI3" i="1"/>
  <c r="AI2" i="1"/>
  <c r="AH8" i="1"/>
  <c r="AK8" i="1" s="1"/>
  <c r="AH6" i="1"/>
  <c r="AH5" i="1"/>
  <c r="AH4" i="1"/>
  <c r="AH3" i="1"/>
  <c r="AH2" i="1"/>
  <c r="AF6" i="1"/>
  <c r="AF5" i="1"/>
  <c r="AF4" i="1"/>
  <c r="AF3" i="1"/>
  <c r="AF2" i="1"/>
  <c r="AE2" i="1"/>
  <c r="AE8" i="1"/>
  <c r="AD8" i="1"/>
  <c r="AD7" i="1"/>
  <c r="AD5" i="1"/>
  <c r="AD4" i="1"/>
  <c r="AD3" i="1"/>
  <c r="AD2" i="1"/>
  <c r="AC8" i="1"/>
  <c r="AC7" i="1"/>
  <c r="AC6" i="1"/>
  <c r="AC5" i="1"/>
  <c r="AC4" i="1"/>
  <c r="AG4" i="1" s="1"/>
  <c r="AC3" i="1"/>
  <c r="AG3" i="1" s="1"/>
  <c r="AE9" i="1" l="1"/>
  <c r="AG8" i="1"/>
  <c r="AK2" i="1"/>
  <c r="AG7" i="1"/>
  <c r="AG5" i="1"/>
  <c r="AJ3" i="1"/>
  <c r="AJ4" i="1" s="1"/>
  <c r="AJ5" i="1" s="1"/>
  <c r="AJ6" i="1" s="1"/>
  <c r="AK6" i="1" s="1"/>
  <c r="AF9" i="1"/>
  <c r="Q449" i="1"/>
  <c r="N449" i="1"/>
  <c r="K449" i="1"/>
  <c r="G6" i="1"/>
  <c r="E449" i="1"/>
  <c r="Q432" i="1"/>
  <c r="E432" i="1"/>
  <c r="AK5" i="1" l="1"/>
  <c r="AK4" i="1"/>
  <c r="AK3" i="1"/>
  <c r="AJ9" i="1"/>
  <c r="AI9" i="1"/>
  <c r="AH9" i="1"/>
  <c r="N400" i="1"/>
  <c r="N401" i="1"/>
  <c r="N402" i="1"/>
  <c r="N403" i="1"/>
  <c r="N404" i="1"/>
  <c r="N405" i="1"/>
  <c r="N406" i="1"/>
  <c r="N407" i="1"/>
  <c r="N408" i="1"/>
  <c r="N409" i="1"/>
  <c r="N410" i="1"/>
  <c r="N413" i="1"/>
  <c r="AK9" i="1" l="1"/>
  <c r="AH40" i="1" s="1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K31" i="1"/>
  <c r="K32" i="1"/>
  <c r="N33" i="1"/>
  <c r="N35" i="1"/>
  <c r="N36" i="1"/>
  <c r="N37" i="1"/>
  <c r="K39" i="1"/>
  <c r="K46" i="1"/>
  <c r="O109" i="1"/>
  <c r="O110" i="1"/>
  <c r="O111" i="1"/>
  <c r="O112" i="1"/>
  <c r="O113" i="1"/>
  <c r="O114" i="1"/>
  <c r="O115" i="1"/>
  <c r="O116" i="1"/>
  <c r="O117" i="1"/>
  <c r="O121" i="1"/>
  <c r="O122" i="1"/>
  <c r="O123" i="1"/>
  <c r="O124" i="1"/>
  <c r="O125" i="1"/>
  <c r="O126" i="1"/>
  <c r="O128" i="1"/>
  <c r="O129" i="1"/>
  <c r="O131" i="1"/>
  <c r="O133" i="1"/>
  <c r="O137" i="1"/>
  <c r="O139" i="1"/>
  <c r="O141" i="1"/>
  <c r="O142" i="1"/>
  <c r="O144" i="1"/>
  <c r="O146" i="1"/>
  <c r="O147" i="1"/>
  <c r="O150" i="1"/>
  <c r="O151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N386" i="1"/>
  <c r="N387" i="1"/>
  <c r="N388" i="1"/>
  <c r="N389" i="1"/>
  <c r="N390" i="1"/>
  <c r="N391" i="1"/>
  <c r="N392" i="1"/>
  <c r="N393" i="1"/>
  <c r="N394" i="1"/>
  <c r="N395" i="1"/>
  <c r="N396" i="1"/>
  <c r="AC2" i="1" l="1"/>
  <c r="AD6" i="1"/>
  <c r="N432" i="1"/>
  <c r="K432" i="1"/>
  <c r="J5" i="1"/>
  <c r="J6" i="1"/>
  <c r="AD9" i="1" l="1"/>
  <c r="AG6" i="1"/>
  <c r="AC9" i="1"/>
  <c r="AG2" i="1"/>
  <c r="AG9" i="1" s="1"/>
  <c r="G5" i="1"/>
</calcChain>
</file>

<file path=xl/sharedStrings.xml><?xml version="1.0" encoding="utf-8"?>
<sst xmlns="http://schemas.openxmlformats.org/spreadsheetml/2006/main" count="5791" uniqueCount="447">
  <si>
    <t>３　特定間伐等の実施計画</t>
    <rPh sb="2" eb="4">
      <t>トクテイ</t>
    </rPh>
    <rPh sb="4" eb="6">
      <t>カンバツ</t>
    </rPh>
    <rPh sb="6" eb="7">
      <t>トウ</t>
    </rPh>
    <rPh sb="8" eb="10">
      <t>ジッシ</t>
    </rPh>
    <rPh sb="10" eb="12">
      <t>ケイカク</t>
    </rPh>
    <phoneticPr fontId="1"/>
  </si>
  <si>
    <t>事業実施年度</t>
    <rPh sb="0" eb="2">
      <t>ジギョウ</t>
    </rPh>
    <rPh sb="2" eb="4">
      <t>ジッシ</t>
    </rPh>
    <rPh sb="4" eb="6">
      <t>ネンド</t>
    </rPh>
    <phoneticPr fontId="1"/>
  </si>
  <si>
    <t>振興局</t>
    <rPh sb="0" eb="3">
      <t>シンコウキョク</t>
    </rPh>
    <phoneticPr fontId="1"/>
  </si>
  <si>
    <t>市町村</t>
    <rPh sb="0" eb="3">
      <t>シチョウソン</t>
    </rPh>
    <phoneticPr fontId="1"/>
  </si>
  <si>
    <t>林班</t>
    <rPh sb="0" eb="1">
      <t>リン</t>
    </rPh>
    <rPh sb="1" eb="2">
      <t>ハン</t>
    </rPh>
    <phoneticPr fontId="1"/>
  </si>
  <si>
    <t>小班</t>
    <rPh sb="0" eb="2">
      <t>ショウハン</t>
    </rPh>
    <phoneticPr fontId="1"/>
  </si>
  <si>
    <t>樹種</t>
    <rPh sb="0" eb="2">
      <t>ジュシュ</t>
    </rPh>
    <phoneticPr fontId="1"/>
  </si>
  <si>
    <t>林齢</t>
    <rPh sb="0" eb="1">
      <t>リン</t>
    </rPh>
    <rPh sb="1" eb="2">
      <t>レイ</t>
    </rPh>
    <phoneticPr fontId="1"/>
  </si>
  <si>
    <t>間伐の
方法</t>
    <rPh sb="0" eb="2">
      <t>カンバツ</t>
    </rPh>
    <rPh sb="4" eb="6">
      <t>ホウホウ</t>
    </rPh>
    <phoneticPr fontId="1"/>
  </si>
  <si>
    <t>森林の
種類</t>
    <rPh sb="0" eb="2">
      <t>シンリン</t>
    </rPh>
    <rPh sb="4" eb="6">
      <t>シュルイ</t>
    </rPh>
    <phoneticPr fontId="1"/>
  </si>
  <si>
    <t>交付金
希望</t>
    <rPh sb="0" eb="3">
      <t>コウフキン</t>
    </rPh>
    <rPh sb="4" eb="6">
      <t>キボウ</t>
    </rPh>
    <phoneticPr fontId="1"/>
  </si>
  <si>
    <t>備　　考</t>
    <rPh sb="0" eb="1">
      <t>ソナエ</t>
    </rPh>
    <rPh sb="3" eb="4">
      <t>コウ</t>
    </rPh>
    <phoneticPr fontId="1"/>
  </si>
  <si>
    <t>図面
番号</t>
    <rPh sb="0" eb="2">
      <t>ズメン</t>
    </rPh>
    <rPh sb="3" eb="5">
      <t>バンゴウ</t>
    </rPh>
    <phoneticPr fontId="1"/>
  </si>
  <si>
    <t>事業実施
主体</t>
    <rPh sb="0" eb="2">
      <t>ジギョウ</t>
    </rPh>
    <rPh sb="2" eb="4">
      <t>ジッシ</t>
    </rPh>
    <rPh sb="5" eb="7">
      <t>シュタイ</t>
    </rPh>
    <phoneticPr fontId="1"/>
  </si>
  <si>
    <t>交付金希望</t>
    <rPh sb="0" eb="3">
      <t>コウフキン</t>
    </rPh>
    <rPh sb="3" eb="5">
      <t>キボウ</t>
    </rPh>
    <phoneticPr fontId="1"/>
  </si>
  <si>
    <t>○</t>
    <phoneticPr fontId="1"/>
  </si>
  <si>
    <t>渡島</t>
    <rPh sb="0" eb="2">
      <t>オシマ</t>
    </rPh>
    <phoneticPr fontId="1"/>
  </si>
  <si>
    <t>檜山</t>
    <rPh sb="0" eb="2">
      <t>ヒヤマ</t>
    </rPh>
    <phoneticPr fontId="1"/>
  </si>
  <si>
    <t>後志</t>
    <rPh sb="0" eb="2">
      <t>シリベシ</t>
    </rPh>
    <phoneticPr fontId="1"/>
  </si>
  <si>
    <t>胆振</t>
    <rPh sb="0" eb="2">
      <t>イブリ</t>
    </rPh>
    <phoneticPr fontId="1"/>
  </si>
  <si>
    <t>日高</t>
    <rPh sb="0" eb="2">
      <t>ヒダカ</t>
    </rPh>
    <phoneticPr fontId="1"/>
  </si>
  <si>
    <t>石狩</t>
    <rPh sb="0" eb="2">
      <t>イシカリ</t>
    </rPh>
    <phoneticPr fontId="1"/>
  </si>
  <si>
    <t>空知</t>
    <rPh sb="0" eb="2">
      <t>ソラチ</t>
    </rPh>
    <phoneticPr fontId="1"/>
  </si>
  <si>
    <t>上川</t>
    <rPh sb="0" eb="2">
      <t>カミカワ</t>
    </rPh>
    <phoneticPr fontId="1"/>
  </si>
  <si>
    <t>留萌</t>
    <rPh sb="0" eb="2">
      <t>ルモイ</t>
    </rPh>
    <phoneticPr fontId="1"/>
  </si>
  <si>
    <t>宗谷</t>
    <rPh sb="0" eb="2">
      <t>ソウヤ</t>
    </rPh>
    <phoneticPr fontId="1"/>
  </si>
  <si>
    <t>オホーツク</t>
    <phoneticPr fontId="1"/>
  </si>
  <si>
    <t>根室</t>
    <rPh sb="0" eb="2">
      <t>ネムロ</t>
    </rPh>
    <phoneticPr fontId="1"/>
  </si>
  <si>
    <t>面積
（ha）</t>
    <rPh sb="0" eb="2">
      <t>メンセキ</t>
    </rPh>
    <phoneticPr fontId="1"/>
  </si>
  <si>
    <t>定性</t>
    <rPh sb="0" eb="2">
      <t>テイセイ</t>
    </rPh>
    <phoneticPr fontId="1"/>
  </si>
  <si>
    <t>材積伐
採率(%)</t>
    <rPh sb="0" eb="2">
      <t>ザイセキ</t>
    </rPh>
    <rPh sb="2" eb="3">
      <t>バツ</t>
    </rPh>
    <rPh sb="4" eb="5">
      <t>サイ</t>
    </rPh>
    <rPh sb="5" eb="6">
      <t>リツ</t>
    </rPh>
    <phoneticPr fontId="1"/>
  </si>
  <si>
    <t>植栽樹種</t>
    <rPh sb="0" eb="2">
      <t>ショクサイ</t>
    </rPh>
    <rPh sb="2" eb="4">
      <t>ジュシュ</t>
    </rPh>
    <phoneticPr fontId="1"/>
  </si>
  <si>
    <t>内　　　　容</t>
    <rPh sb="0" eb="1">
      <t>ウチ</t>
    </rPh>
    <rPh sb="5" eb="6">
      <t>カタチ</t>
    </rPh>
    <phoneticPr fontId="1"/>
  </si>
  <si>
    <t>※普及活動等ソフト的取組に関する事項を記載する。</t>
    <rPh sb="1" eb="3">
      <t>フキュウ</t>
    </rPh>
    <rPh sb="3" eb="5">
      <t>カツドウ</t>
    </rPh>
    <rPh sb="5" eb="6">
      <t>トウ</t>
    </rPh>
    <rPh sb="9" eb="10">
      <t>テキ</t>
    </rPh>
    <rPh sb="10" eb="12">
      <t>トリクミ</t>
    </rPh>
    <rPh sb="13" eb="14">
      <t>カン</t>
    </rPh>
    <rPh sb="16" eb="18">
      <t>ジコウ</t>
    </rPh>
    <rPh sb="19" eb="21">
      <t>キサイ</t>
    </rPh>
    <phoneticPr fontId="1"/>
  </si>
  <si>
    <t>路線名</t>
    <rPh sb="0" eb="3">
      <t>ロセンメイ</t>
    </rPh>
    <phoneticPr fontId="1"/>
  </si>
  <si>
    <t>路網起点</t>
    <rPh sb="0" eb="1">
      <t>ロ</t>
    </rPh>
    <rPh sb="1" eb="2">
      <t>モウ</t>
    </rPh>
    <rPh sb="2" eb="4">
      <t>キテン</t>
    </rPh>
    <phoneticPr fontId="1"/>
  </si>
  <si>
    <t>路網終点</t>
    <rPh sb="0" eb="1">
      <t>ロ</t>
    </rPh>
    <rPh sb="1" eb="2">
      <t>モウ</t>
    </rPh>
    <rPh sb="2" eb="4">
      <t>シュウテン</t>
    </rPh>
    <phoneticPr fontId="1"/>
  </si>
  <si>
    <t>林班又は字名</t>
    <rPh sb="0" eb="1">
      <t>リン</t>
    </rPh>
    <rPh sb="1" eb="2">
      <t>ハン</t>
    </rPh>
    <rPh sb="2" eb="3">
      <t>マタ</t>
    </rPh>
    <rPh sb="4" eb="5">
      <t>アザ</t>
    </rPh>
    <rPh sb="5" eb="6">
      <t>メイ</t>
    </rPh>
    <phoneticPr fontId="1"/>
  </si>
  <si>
    <t>小班又は字名</t>
    <rPh sb="0" eb="2">
      <t>ショウハン</t>
    </rPh>
    <rPh sb="2" eb="3">
      <t>マタ</t>
    </rPh>
    <rPh sb="4" eb="6">
      <t>アザメイ</t>
    </rPh>
    <phoneticPr fontId="1"/>
  </si>
  <si>
    <t>路網整備の内容</t>
    <rPh sb="0" eb="1">
      <t>ロ</t>
    </rPh>
    <rPh sb="1" eb="2">
      <t>モウ</t>
    </rPh>
    <rPh sb="2" eb="4">
      <t>セイビ</t>
    </rPh>
    <rPh sb="5" eb="7">
      <t>ナイヨウ</t>
    </rPh>
    <phoneticPr fontId="1"/>
  </si>
  <si>
    <t>開設延長(m)</t>
    <rPh sb="0" eb="2">
      <t>カイセツ</t>
    </rPh>
    <rPh sb="2" eb="4">
      <t>エンチョウ</t>
    </rPh>
    <phoneticPr fontId="1"/>
  </si>
  <si>
    <t>幅員(m)</t>
    <rPh sb="0" eb="2">
      <t>フクイン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</si>
  <si>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</si>
  <si>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数量</t>
    <rPh sb="0" eb="2">
      <t>スウリョウ</t>
    </rPh>
    <phoneticPr fontId="1"/>
  </si>
  <si>
    <t>※土場、植栽時に設置するシカ防止ネット等の施設の設置等を記載する。</t>
    <rPh sb="1" eb="3">
      <t>ドバ</t>
    </rPh>
    <rPh sb="4" eb="6">
      <t>ショクサイ</t>
    </rPh>
    <rPh sb="6" eb="7">
      <t>ジ</t>
    </rPh>
    <rPh sb="8" eb="10">
      <t>セッチ</t>
    </rPh>
    <rPh sb="14" eb="16">
      <t>ボウシ</t>
    </rPh>
    <rPh sb="19" eb="20">
      <t>トウ</t>
    </rPh>
    <rPh sb="21" eb="23">
      <t>シセツ</t>
    </rPh>
    <rPh sb="24" eb="26">
      <t>セッチ</t>
    </rPh>
    <rPh sb="26" eb="27">
      <t>トウ</t>
    </rPh>
    <rPh sb="28" eb="30">
      <t>キサイ</t>
    </rPh>
    <phoneticPr fontId="1"/>
  </si>
  <si>
    <t>当初</t>
    <rPh sb="0" eb="2">
      <t>トウショ</t>
    </rPh>
    <phoneticPr fontId="1"/>
  </si>
  <si>
    <t>区分</t>
    <rPh sb="0" eb="2">
      <t>クブン</t>
    </rPh>
    <phoneticPr fontId="1"/>
  </si>
  <si>
    <t>追加</t>
    <rPh sb="0" eb="2">
      <t>ツイカ</t>
    </rPh>
    <phoneticPr fontId="1"/>
  </si>
  <si>
    <t>植栽本数
（ha当たり）</t>
    <rPh sb="0" eb="2">
      <t>ショクサイ</t>
    </rPh>
    <rPh sb="2" eb="4">
      <t>ホンスウ</t>
    </rPh>
    <rPh sb="8" eb="9">
      <t>ア</t>
    </rPh>
    <phoneticPr fontId="1"/>
  </si>
  <si>
    <t>林業専用道</t>
    <rPh sb="0" eb="2">
      <t>リンギョウ</t>
    </rPh>
    <rPh sb="2" eb="5">
      <t>センヨウドウ</t>
    </rPh>
    <phoneticPr fontId="1"/>
  </si>
  <si>
    <t>森林の現況</t>
    <rPh sb="0" eb="2">
      <t>シンリン</t>
    </rPh>
    <rPh sb="3" eb="5">
      <t>ゲンキョウ</t>
    </rPh>
    <phoneticPr fontId="1"/>
  </si>
  <si>
    <t>除伐</t>
    <rPh sb="0" eb="2">
      <t>ジョバツ</t>
    </rPh>
    <phoneticPr fontId="1"/>
  </si>
  <si>
    <t>間伐等伐採計画</t>
    <rPh sb="0" eb="2">
      <t>カンバツ</t>
    </rPh>
    <rPh sb="2" eb="3">
      <t>トウ</t>
    </rPh>
    <rPh sb="3" eb="5">
      <t>バッサイ</t>
    </rPh>
    <rPh sb="5" eb="7">
      <t>ケイカク</t>
    </rPh>
    <phoneticPr fontId="1"/>
  </si>
  <si>
    <t>植栽計画</t>
    <rPh sb="0" eb="2">
      <t>ショクサイ</t>
    </rPh>
    <rPh sb="2" eb="4">
      <t>ケイカク</t>
    </rPh>
    <phoneticPr fontId="1"/>
  </si>
  <si>
    <t>伐採立木材積（m3）</t>
    <rPh sb="0" eb="2">
      <t>バッサイ</t>
    </rPh>
    <rPh sb="2" eb="4">
      <t>リュウボク</t>
    </rPh>
    <rPh sb="4" eb="6">
      <t>ザイセキ</t>
    </rPh>
    <phoneticPr fontId="1"/>
  </si>
  <si>
    <t>保育</t>
    <rPh sb="0" eb="2">
      <t>ホイク</t>
    </rPh>
    <phoneticPr fontId="1"/>
  </si>
  <si>
    <t>下刈り</t>
    <rPh sb="0" eb="2">
      <t>シタガ</t>
    </rPh>
    <phoneticPr fontId="1"/>
  </si>
  <si>
    <t>作業種</t>
    <rPh sb="0" eb="2">
      <t>サギョウ</t>
    </rPh>
    <rPh sb="2" eb="3">
      <t>シュ</t>
    </rPh>
    <phoneticPr fontId="1"/>
  </si>
  <si>
    <t>枝打ち</t>
    <rPh sb="0" eb="2">
      <t>エダウ</t>
    </rPh>
    <phoneticPr fontId="1"/>
  </si>
  <si>
    <t>前期</t>
    <rPh sb="0" eb="2">
      <t>ゼンキ</t>
    </rPh>
    <phoneticPr fontId="1"/>
  </si>
  <si>
    <t>（１）間伐・造林に関する事項</t>
    <rPh sb="3" eb="5">
      <t>カンバツ</t>
    </rPh>
    <rPh sb="6" eb="8">
      <t>ゾウリン</t>
    </rPh>
    <rPh sb="9" eb="10">
      <t>カン</t>
    </rPh>
    <rPh sb="12" eb="14">
      <t>ジコウ</t>
    </rPh>
    <phoneticPr fontId="1"/>
  </si>
  <si>
    <t>後期</t>
    <rPh sb="0" eb="2">
      <t>コウキ</t>
    </rPh>
    <phoneticPr fontId="1"/>
  </si>
  <si>
    <t>間伐等計画</t>
    <rPh sb="0" eb="2">
      <t>カンバツ</t>
    </rPh>
    <rPh sb="2" eb="3">
      <t>トウ</t>
    </rPh>
    <rPh sb="3" eb="5">
      <t>ケイカク</t>
    </rPh>
    <phoneticPr fontId="1"/>
  </si>
  <si>
    <t>（３）作業路網</t>
    <rPh sb="3" eb="5">
      <t>サギョウ</t>
    </rPh>
    <rPh sb="5" eb="7">
      <t>ロモウ</t>
    </rPh>
    <phoneticPr fontId="1"/>
  </si>
  <si>
    <t>林業専用道</t>
    <rPh sb="0" eb="2">
      <t>リンギョウ</t>
    </rPh>
    <rPh sb="2" eb="5">
      <t>センヨウドウ</t>
    </rPh>
    <phoneticPr fontId="1"/>
  </si>
  <si>
    <t>森林作業道</t>
    <rPh sb="0" eb="2">
      <t>シンリン</t>
    </rPh>
    <rPh sb="2" eb="4">
      <t>サギョウ</t>
    </rPh>
    <rPh sb="4" eb="5">
      <t>ドウ</t>
    </rPh>
    <phoneticPr fontId="1"/>
  </si>
  <si>
    <t>（２）その他間伐及び造林に関する事項</t>
    <rPh sb="5" eb="6">
      <t>タ</t>
    </rPh>
    <rPh sb="6" eb="8">
      <t>カンバツ</t>
    </rPh>
    <rPh sb="8" eb="9">
      <t>オヨ</t>
    </rPh>
    <rPh sb="10" eb="12">
      <t>ゾウリン</t>
    </rPh>
    <rPh sb="13" eb="14">
      <t>カン</t>
    </rPh>
    <rPh sb="16" eb="18">
      <t>ジコウ</t>
    </rPh>
    <phoneticPr fontId="1"/>
  </si>
  <si>
    <t>植栽</t>
    <rPh sb="0" eb="2">
      <t>ショクサイ</t>
    </rPh>
    <phoneticPr fontId="1"/>
  </si>
  <si>
    <t>間伐等</t>
    <rPh sb="0" eb="2">
      <t>カンバツ</t>
    </rPh>
    <rPh sb="2" eb="3">
      <t>トウ</t>
    </rPh>
    <phoneticPr fontId="1"/>
  </si>
  <si>
    <t>前期計画　計</t>
    <rPh sb="0" eb="2">
      <t>ゼンキ</t>
    </rPh>
    <rPh sb="2" eb="4">
      <t>ケイカク</t>
    </rPh>
    <rPh sb="5" eb="6">
      <t>ケイ</t>
    </rPh>
    <phoneticPr fontId="1"/>
  </si>
  <si>
    <t>■前期計画</t>
    <rPh sb="1" eb="3">
      <t>ゼンキ</t>
    </rPh>
    <rPh sb="3" eb="5">
      <t>ケイカク</t>
    </rPh>
    <phoneticPr fontId="1"/>
  </si>
  <si>
    <t>■後期計画</t>
    <rPh sb="1" eb="3">
      <t>コウキ</t>
    </rPh>
    <rPh sb="3" eb="5">
      <t>ケイカク</t>
    </rPh>
    <phoneticPr fontId="1"/>
  </si>
  <si>
    <t>後期計画　計</t>
    <rPh sb="0" eb="2">
      <t>コウキ</t>
    </rPh>
    <rPh sb="2" eb="4">
      <t>ケイカク</t>
    </rPh>
    <rPh sb="5" eb="6">
      <t>ケイ</t>
    </rPh>
    <phoneticPr fontId="1"/>
  </si>
  <si>
    <t>施設件数</t>
    <rPh sb="0" eb="2">
      <t>シセツ</t>
    </rPh>
    <rPh sb="2" eb="4">
      <t>ケンスウ</t>
    </rPh>
    <phoneticPr fontId="1"/>
  </si>
  <si>
    <t>伐採
面積</t>
    <rPh sb="0" eb="2">
      <t>バッサイ</t>
    </rPh>
    <rPh sb="3" eb="5">
      <t>メンセキ</t>
    </rPh>
    <phoneticPr fontId="1"/>
  </si>
  <si>
    <t>材積
伐採率
（％）</t>
    <rPh sb="0" eb="2">
      <t>ザイセキ</t>
    </rPh>
    <rPh sb="3" eb="4">
      <t>バツ</t>
    </rPh>
    <rPh sb="4" eb="5">
      <t>サイ</t>
    </rPh>
    <rPh sb="5" eb="6">
      <t>リツ</t>
    </rPh>
    <phoneticPr fontId="1"/>
  </si>
  <si>
    <t>伐採
方法</t>
    <rPh sb="0" eb="2">
      <t>バッサイ</t>
    </rPh>
    <rPh sb="3" eb="5">
      <t>ホウホウ</t>
    </rPh>
    <phoneticPr fontId="1"/>
  </si>
  <si>
    <t>実施
予定
年度</t>
    <rPh sb="0" eb="2">
      <t>ジッシ</t>
    </rPh>
    <rPh sb="3" eb="5">
      <t>ヨテイ</t>
    </rPh>
    <rPh sb="6" eb="8">
      <t>ネンド</t>
    </rPh>
    <phoneticPr fontId="1"/>
  </si>
  <si>
    <t>更新
方法</t>
    <rPh sb="0" eb="2">
      <t>コウシン</t>
    </rPh>
    <rPh sb="3" eb="5">
      <t>ホウホウ</t>
    </rPh>
    <phoneticPr fontId="1"/>
  </si>
  <si>
    <t>植栽
樹種</t>
    <rPh sb="0" eb="2">
      <t>ショクサイ</t>
    </rPh>
    <rPh sb="3" eb="5">
      <t>ジュシュ</t>
    </rPh>
    <phoneticPr fontId="1"/>
  </si>
  <si>
    <t>年数
（下刈り
のみ）</t>
    <rPh sb="0" eb="2">
      <t>ネンスウ</t>
    </rPh>
    <rPh sb="4" eb="6">
      <t>シタガ</t>
    </rPh>
    <phoneticPr fontId="1"/>
  </si>
  <si>
    <t>対図
番号</t>
    <rPh sb="0" eb="1">
      <t>タイ</t>
    </rPh>
    <rPh sb="1" eb="2">
      <t>ズ</t>
    </rPh>
    <rPh sb="3" eb="5">
      <t>バンゴウ</t>
    </rPh>
    <phoneticPr fontId="1"/>
  </si>
  <si>
    <t>植栽
更新
面積</t>
    <rPh sb="0" eb="2">
      <t>ショクサイ</t>
    </rPh>
    <rPh sb="3" eb="5">
      <t>コウシン</t>
    </rPh>
    <rPh sb="6" eb="8">
      <t>メンセキ</t>
    </rPh>
    <phoneticPr fontId="1"/>
  </si>
  <si>
    <t>事業実施主体</t>
    <rPh sb="0" eb="2">
      <t>ジギョウ</t>
    </rPh>
    <rPh sb="2" eb="4">
      <t>ジッシ</t>
    </rPh>
    <rPh sb="4" eb="6">
      <t>シュタイ</t>
    </rPh>
    <phoneticPr fontId="1"/>
  </si>
  <si>
    <t>事業実施
年度</t>
    <rPh sb="0" eb="2">
      <t>ジギョウ</t>
    </rPh>
    <rPh sb="2" eb="4">
      <t>ジッシ</t>
    </rPh>
    <rPh sb="5" eb="7">
      <t>ネンド</t>
    </rPh>
    <phoneticPr fontId="1"/>
  </si>
  <si>
    <t>路　線　名</t>
    <rPh sb="0" eb="1">
      <t>ミチ</t>
    </rPh>
    <rPh sb="2" eb="3">
      <t>セン</t>
    </rPh>
    <rPh sb="4" eb="5">
      <t>ナ</t>
    </rPh>
    <phoneticPr fontId="1"/>
  </si>
  <si>
    <t>林　　道</t>
    <rPh sb="0" eb="1">
      <t>ハヤシ</t>
    </rPh>
    <rPh sb="3" eb="4">
      <t>ミチ</t>
    </rPh>
    <phoneticPr fontId="1"/>
  </si>
  <si>
    <t>期　　　　　　　　　　別</t>
    <rPh sb="0" eb="1">
      <t>キ</t>
    </rPh>
    <rPh sb="11" eb="12">
      <t>ベツ</t>
    </rPh>
    <phoneticPr fontId="1"/>
  </si>
  <si>
    <t>期　　　　　　　別</t>
    <rPh sb="0" eb="1">
      <t>キ</t>
    </rPh>
    <rPh sb="8" eb="9">
      <t>ベツ</t>
    </rPh>
    <phoneticPr fontId="1"/>
  </si>
  <si>
    <t>その他</t>
    <rPh sb="2" eb="3">
      <t>ホカ</t>
    </rPh>
    <phoneticPr fontId="1"/>
  </si>
  <si>
    <t>間伐等伐採</t>
    <rPh sb="0" eb="2">
      <t>カンバツ</t>
    </rPh>
    <rPh sb="2" eb="3">
      <t>トウ</t>
    </rPh>
    <rPh sb="3" eb="5">
      <t>バッサイ</t>
    </rPh>
    <phoneticPr fontId="1"/>
  </si>
  <si>
    <t>実施
年度</t>
    <rPh sb="0" eb="2">
      <t>ジッシ</t>
    </rPh>
    <rPh sb="3" eb="5">
      <t>ネンド</t>
    </rPh>
    <phoneticPr fontId="1"/>
  </si>
  <si>
    <t>実施年度</t>
    <rPh sb="0" eb="2">
      <t>ジッシ</t>
    </rPh>
    <rPh sb="2" eb="4">
      <t>ネンド</t>
    </rPh>
    <phoneticPr fontId="1"/>
  </si>
  <si>
    <t>（１）間伐・造林</t>
    <rPh sb="3" eb="5">
      <t>カンバツ</t>
    </rPh>
    <rPh sb="6" eb="8">
      <t>ゾウリン</t>
    </rPh>
    <phoneticPr fontId="1"/>
  </si>
  <si>
    <t>（２）その他間伐及び造林</t>
    <rPh sb="5" eb="6">
      <t>タ</t>
    </rPh>
    <rPh sb="6" eb="8">
      <t>カンバツ</t>
    </rPh>
    <rPh sb="8" eb="9">
      <t>オヨ</t>
    </rPh>
    <rPh sb="10" eb="12">
      <t>ゾウリン</t>
    </rPh>
    <phoneticPr fontId="1"/>
  </si>
  <si>
    <t>実施年度</t>
    <rPh sb="0" eb="4">
      <t>ジッシネンド</t>
    </rPh>
    <phoneticPr fontId="1"/>
  </si>
  <si>
    <t>森林作業道</t>
    <rPh sb="0" eb="2">
      <t>シンリン</t>
    </rPh>
    <rPh sb="2" eb="5">
      <t>サギョウドウ</t>
    </rPh>
    <phoneticPr fontId="1"/>
  </si>
  <si>
    <t>侵入防止柵</t>
    <rPh sb="0" eb="2">
      <t>シンニュウ</t>
    </rPh>
    <rPh sb="2" eb="5">
      <t>ボウシサク</t>
    </rPh>
    <phoneticPr fontId="1"/>
  </si>
  <si>
    <t>侵入防止柵（電気柵）</t>
    <rPh sb="0" eb="5">
      <t>シンニュウボウシサク</t>
    </rPh>
    <rPh sb="6" eb="9">
      <t>デンキサク</t>
    </rPh>
    <phoneticPr fontId="1"/>
  </si>
  <si>
    <t>立木
材積
（m3）</t>
    <rPh sb="0" eb="2">
      <t>リュウボク</t>
    </rPh>
    <rPh sb="3" eb="5">
      <t>ザイセキ</t>
    </rPh>
    <phoneticPr fontId="1"/>
  </si>
  <si>
    <t>開　　　　設</t>
    <rPh sb="0" eb="1">
      <t>カイ</t>
    </rPh>
    <rPh sb="5" eb="6">
      <t>セツ</t>
    </rPh>
    <phoneticPr fontId="1"/>
  </si>
  <si>
    <t>林業専用道（規格相当）</t>
    <rPh sb="0" eb="5">
      <t>リンギョウセンヨウドウ</t>
    </rPh>
    <rPh sb="6" eb="8">
      <t>キカク</t>
    </rPh>
    <rPh sb="8" eb="10">
      <t>ソウトウ</t>
    </rPh>
    <phoneticPr fontId="1"/>
  </si>
  <si>
    <t>改　　　　良</t>
    <rPh sb="0" eb="1">
      <t>カイ</t>
    </rPh>
    <rPh sb="5" eb="6">
      <t>リョウ</t>
    </rPh>
    <phoneticPr fontId="1"/>
  </si>
  <si>
    <t>幹　　線</t>
    <rPh sb="0" eb="1">
      <t>ミキ</t>
    </rPh>
    <rPh sb="3" eb="4">
      <t>セン</t>
    </rPh>
    <phoneticPr fontId="1"/>
  </si>
  <si>
    <t>そ　の　他</t>
    <rPh sb="4" eb="5">
      <t>タ</t>
    </rPh>
    <phoneticPr fontId="1"/>
  </si>
  <si>
    <t>その他</t>
    <rPh sb="2" eb="3">
      <t>タ</t>
    </rPh>
    <phoneticPr fontId="1"/>
  </si>
  <si>
    <t>林業専用道（規格相当）</t>
    <rPh sb="0" eb="5">
      <t>リンギョウセンヨウドウ</t>
    </rPh>
    <rPh sb="6" eb="10">
      <t>キカクソウトウ</t>
    </rPh>
    <phoneticPr fontId="1"/>
  </si>
  <si>
    <t>開　　　　　　設</t>
    <rPh sb="0" eb="1">
      <t>カイ</t>
    </rPh>
    <rPh sb="7" eb="8">
      <t>セツ</t>
    </rPh>
    <phoneticPr fontId="1"/>
  </si>
  <si>
    <t>改　　　　　　良</t>
    <rPh sb="0" eb="1">
      <t>カイ</t>
    </rPh>
    <rPh sb="7" eb="8">
      <t>リョウ</t>
    </rPh>
    <phoneticPr fontId="1"/>
  </si>
  <si>
    <t>改良延長(m)</t>
    <rPh sb="0" eb="2">
      <t>カイリョウ</t>
    </rPh>
    <rPh sb="2" eb="4">
      <t>エンチョウ</t>
    </rPh>
    <rPh sb="4" eb="6">
      <t>カイエンチョウ</t>
    </rPh>
    <phoneticPr fontId="1"/>
  </si>
  <si>
    <t>幅員
(m)</t>
    <rPh sb="0" eb="2">
      <t>フクイン</t>
    </rPh>
    <phoneticPr fontId="1"/>
  </si>
  <si>
    <t>※作業路網の区分を備考欄に記載する。</t>
    <rPh sb="1" eb="3">
      <t>サギョウ</t>
    </rPh>
    <rPh sb="3" eb="4">
      <t>ロ</t>
    </rPh>
    <rPh sb="4" eb="5">
      <t>モウ</t>
    </rPh>
    <rPh sb="6" eb="8">
      <t>クブン</t>
    </rPh>
    <rPh sb="9" eb="12">
      <t>ビコウラン</t>
    </rPh>
    <rPh sb="13" eb="15">
      <t>キサイ</t>
    </rPh>
    <phoneticPr fontId="1"/>
  </si>
  <si>
    <t>（３）作業路網に関する事項</t>
    <rPh sb="3" eb="5">
      <t>サギョウ</t>
    </rPh>
    <rPh sb="5" eb="7">
      <t>ロモウ</t>
    </rPh>
    <rPh sb="8" eb="9">
      <t>カン</t>
    </rPh>
    <rPh sb="11" eb="13">
      <t>ジコウ</t>
    </rPh>
    <phoneticPr fontId="1"/>
  </si>
  <si>
    <t>（４）その他施設に関する事項</t>
    <rPh sb="5" eb="6">
      <t>タ</t>
    </rPh>
    <rPh sb="6" eb="8">
      <t>シセツ</t>
    </rPh>
    <rPh sb="9" eb="10">
      <t>カン</t>
    </rPh>
    <rPh sb="12" eb="14">
      <t>ジコウ</t>
    </rPh>
    <phoneticPr fontId="1"/>
  </si>
  <si>
    <t>（４）その他施設</t>
    <rPh sb="5" eb="6">
      <t>タ</t>
    </rPh>
    <rPh sb="6" eb="8">
      <t>シセツ</t>
    </rPh>
    <phoneticPr fontId="1"/>
  </si>
  <si>
    <t>４　特定間伐等の実施計画の実績</t>
    <rPh sb="2" eb="4">
      <t>トクテイ</t>
    </rPh>
    <rPh sb="4" eb="6">
      <t>カンバツ</t>
    </rPh>
    <rPh sb="6" eb="7">
      <t>トウ</t>
    </rPh>
    <rPh sb="8" eb="10">
      <t>ジッシ</t>
    </rPh>
    <rPh sb="10" eb="12">
      <t>ケイカク</t>
    </rPh>
    <rPh sb="13" eb="15">
      <t>ジッセキ</t>
    </rPh>
    <phoneticPr fontId="1"/>
  </si>
  <si>
    <t>　（ア）年度別集計</t>
    <rPh sb="4" eb="7">
      <t>ネンドベツ</t>
    </rPh>
    <rPh sb="7" eb="9">
      <t>シュウケイ</t>
    </rPh>
    <phoneticPr fontId="1"/>
  </si>
  <si>
    <t>　（イ）箇所別実績</t>
    <rPh sb="4" eb="6">
      <t>カショ</t>
    </rPh>
    <rPh sb="6" eb="7">
      <t>ベツ</t>
    </rPh>
    <rPh sb="7" eb="9">
      <t>ジッセキ</t>
    </rPh>
    <phoneticPr fontId="1"/>
  </si>
  <si>
    <r>
      <rPr>
        <sz val="10"/>
        <rFont val="ＭＳ Ｐゴシック"/>
        <family val="3"/>
        <charset val="128"/>
        <scheme val="minor"/>
      </rPr>
      <t>立木材積</t>
    </r>
    <r>
      <rPr>
        <sz val="11"/>
        <rFont val="ＭＳ Ｐゴシック"/>
        <family val="3"/>
        <charset val="128"/>
        <scheme val="minor"/>
      </rPr>
      <t xml:space="preserve">
（m3）</t>
    </r>
    <rPh sb="0" eb="2">
      <t>リュウボク</t>
    </rPh>
    <rPh sb="2" eb="4">
      <t>ザイセキ</t>
    </rPh>
    <phoneticPr fontId="1"/>
  </si>
  <si>
    <r>
      <rPr>
        <sz val="11"/>
        <rFont val="ＭＳ Ｐゴシック"/>
        <family val="3"/>
        <charset val="128"/>
        <scheme val="minor"/>
      </rPr>
      <t>植栽
本数</t>
    </r>
    <r>
      <rPr>
        <sz val="10"/>
        <rFont val="ＭＳ Ｐゴシック"/>
        <family val="3"/>
        <charset val="128"/>
        <scheme val="minor"/>
      </rPr>
      <t xml:space="preserve">
（ha当）</t>
    </r>
    <rPh sb="0" eb="2">
      <t>ショクサイ</t>
    </rPh>
    <rPh sb="3" eb="5">
      <t>ホンスウ</t>
    </rPh>
    <rPh sb="9" eb="10">
      <t>ア</t>
    </rPh>
    <phoneticPr fontId="1"/>
  </si>
  <si>
    <t>2021年　４月～2026年　３月</t>
    <rPh sb="4" eb="5">
      <t>ネン</t>
    </rPh>
    <rPh sb="7" eb="8">
      <t>ガツ</t>
    </rPh>
    <rPh sb="13" eb="14">
      <t>ネン</t>
    </rPh>
    <rPh sb="16" eb="17">
      <t>ガツ</t>
    </rPh>
    <phoneticPr fontId="1"/>
  </si>
  <si>
    <t>2026年　４月～2031年　３月</t>
    <rPh sb="4" eb="5">
      <t>ネン</t>
    </rPh>
    <rPh sb="7" eb="8">
      <t>ガツ</t>
    </rPh>
    <rPh sb="13" eb="14">
      <t>ネン</t>
    </rPh>
    <rPh sb="16" eb="17">
      <t>ガツ</t>
    </rPh>
    <phoneticPr fontId="1"/>
  </si>
  <si>
    <t>ｶﾗﾏﾂ</t>
    <phoneticPr fontId="1"/>
  </si>
  <si>
    <t>樹下植栽</t>
    <rPh sb="0" eb="2">
      <t>ジュカ</t>
    </rPh>
    <rPh sb="2" eb="4">
      <t>ショクサイ</t>
    </rPh>
    <phoneticPr fontId="1"/>
  </si>
  <si>
    <t>ﾄﾄﾞﾏﾂ</t>
    <phoneticPr fontId="1"/>
  </si>
  <si>
    <t>下刈り</t>
    <rPh sb="0" eb="2">
      <t>シタガリ</t>
    </rPh>
    <phoneticPr fontId="1"/>
  </si>
  <si>
    <t>更新伐</t>
    <rPh sb="0" eb="2">
      <t>コウシン</t>
    </rPh>
    <rPh sb="2" eb="3">
      <t>バツ</t>
    </rPh>
    <phoneticPr fontId="1"/>
  </si>
  <si>
    <t>ｱｶｴｿﾞ</t>
    <phoneticPr fontId="1"/>
  </si>
  <si>
    <t>ﾄﾄﾞﾏﾂ</t>
    <phoneticPr fontId="1"/>
  </si>
  <si>
    <t>下刈り</t>
    <rPh sb="0" eb="2">
      <t>シタガリ</t>
    </rPh>
    <phoneticPr fontId="1"/>
  </si>
  <si>
    <t>愛別町</t>
    <rPh sb="0" eb="3">
      <t>アイベツチョウ</t>
    </rPh>
    <phoneticPr fontId="1"/>
  </si>
  <si>
    <t>更新伐</t>
    <rPh sb="0" eb="2">
      <t>コウシン</t>
    </rPh>
    <rPh sb="2" eb="3">
      <t>バツ</t>
    </rPh>
    <phoneticPr fontId="1"/>
  </si>
  <si>
    <t>樹下植栽</t>
    <rPh sb="0" eb="2">
      <t>ジュカ</t>
    </rPh>
    <rPh sb="2" eb="4">
      <t>ショクサイ</t>
    </rPh>
    <phoneticPr fontId="1"/>
  </si>
  <si>
    <t>間伐</t>
    <rPh sb="0" eb="2">
      <t>カンバツ</t>
    </rPh>
    <phoneticPr fontId="1"/>
  </si>
  <si>
    <t>列状</t>
    <rPh sb="0" eb="1">
      <t>レツ</t>
    </rPh>
    <rPh sb="1" eb="2">
      <t>ジョウ</t>
    </rPh>
    <phoneticPr fontId="1"/>
  </si>
  <si>
    <t>列状+定性</t>
    <rPh sb="0" eb="1">
      <t>レツ</t>
    </rPh>
    <rPh sb="1" eb="2">
      <t>ジョウ</t>
    </rPh>
    <rPh sb="3" eb="5">
      <t>テイセイ</t>
    </rPh>
    <phoneticPr fontId="1"/>
  </si>
  <si>
    <t>2020樹下植栽</t>
    <rPh sb="4" eb="6">
      <t>ジュカ</t>
    </rPh>
    <rPh sb="6" eb="8">
      <t>ショクサイ</t>
    </rPh>
    <phoneticPr fontId="1"/>
  </si>
  <si>
    <t>2019樹下植栽</t>
    <rPh sb="4" eb="6">
      <t>ジュカ</t>
    </rPh>
    <rPh sb="6" eb="8">
      <t>ショクサイ</t>
    </rPh>
    <phoneticPr fontId="1"/>
  </si>
  <si>
    <t>2017植栽</t>
    <rPh sb="4" eb="6">
      <t>ショクサイ</t>
    </rPh>
    <phoneticPr fontId="1"/>
  </si>
  <si>
    <t>2014植栽</t>
    <rPh sb="4" eb="6">
      <t>ショクサイ</t>
    </rPh>
    <phoneticPr fontId="1"/>
  </si>
  <si>
    <t>ｶﾗﾏﾂ</t>
  </si>
  <si>
    <t>上川</t>
    <rPh sb="0" eb="2">
      <t>カミカワ</t>
    </rPh>
    <phoneticPr fontId="1"/>
  </si>
  <si>
    <t>愛別町</t>
    <rPh sb="0" eb="3">
      <t>アイベツチョウ</t>
    </rPh>
    <phoneticPr fontId="1"/>
  </si>
  <si>
    <t>ｱｶｴｿﾞ</t>
  </si>
  <si>
    <t>ﾄﾄﾞﾏﾂ</t>
  </si>
  <si>
    <t>下刈り</t>
    <rPh sb="0" eb="2">
      <t>シタガ</t>
    </rPh>
    <phoneticPr fontId="1"/>
  </si>
  <si>
    <t>人工造林</t>
    <rPh sb="0" eb="2">
      <t>ジンコウ</t>
    </rPh>
    <rPh sb="2" eb="4">
      <t>ゾウリン</t>
    </rPh>
    <phoneticPr fontId="1"/>
  </si>
  <si>
    <t>2022皆伐</t>
    <rPh sb="4" eb="6">
      <t>カイバツ</t>
    </rPh>
    <phoneticPr fontId="1"/>
  </si>
  <si>
    <t>T-L</t>
    <phoneticPr fontId="1"/>
  </si>
  <si>
    <t>間伐</t>
    <rPh sb="0" eb="2">
      <t>カンバツ</t>
    </rPh>
    <phoneticPr fontId="1"/>
  </si>
  <si>
    <t>定性</t>
    <rPh sb="0" eb="2">
      <t>テイセイ</t>
    </rPh>
    <phoneticPr fontId="1"/>
  </si>
  <si>
    <t>2025皆伐</t>
    <rPh sb="4" eb="6">
      <t>カイバツ</t>
    </rPh>
    <phoneticPr fontId="1"/>
  </si>
  <si>
    <t>2027皆伐</t>
    <rPh sb="4" eb="6">
      <t>カイバツ</t>
    </rPh>
    <phoneticPr fontId="1"/>
  </si>
  <si>
    <t>2027皆伐</t>
    <phoneticPr fontId="1"/>
  </si>
  <si>
    <t>更新伐</t>
    <rPh sb="0" eb="2">
      <t>コウシン</t>
    </rPh>
    <rPh sb="2" eb="3">
      <t>バツ</t>
    </rPh>
    <phoneticPr fontId="1"/>
  </si>
  <si>
    <t>下刈り</t>
  </si>
  <si>
    <t>ｱｶｴｿﾞﾏﾂ</t>
  </si>
  <si>
    <t>下刈り</t>
    <rPh sb="0" eb="2">
      <t>シタガ</t>
    </rPh>
    <phoneticPr fontId="14"/>
  </si>
  <si>
    <t>樹下植栽等</t>
  </si>
  <si>
    <t>2021皆伐</t>
  </si>
  <si>
    <t>人工造林</t>
  </si>
  <si>
    <t>0001</t>
  </si>
  <si>
    <t>0044</t>
  </si>
  <si>
    <t>0045</t>
  </si>
  <si>
    <t>0024</t>
  </si>
  <si>
    <t>0121</t>
  </si>
  <si>
    <t>0111</t>
  </si>
  <si>
    <t>0110</t>
  </si>
  <si>
    <t>0117</t>
  </si>
  <si>
    <t>0084</t>
  </si>
  <si>
    <t>0123</t>
  </si>
  <si>
    <t>間伐</t>
  </si>
  <si>
    <t>0008</t>
  </si>
  <si>
    <t>0039</t>
  </si>
  <si>
    <t>定性</t>
    <rPh sb="0" eb="2">
      <t>テイセイ</t>
    </rPh>
    <phoneticPr fontId="14"/>
  </si>
  <si>
    <t>0058</t>
  </si>
  <si>
    <t>T-L</t>
  </si>
  <si>
    <t>0154</t>
  </si>
  <si>
    <t>2022皆伐</t>
    <phoneticPr fontId="1"/>
  </si>
  <si>
    <t>ｼﾗｶ</t>
    <phoneticPr fontId="1"/>
  </si>
  <si>
    <t>除伐</t>
    <phoneticPr fontId="1"/>
  </si>
  <si>
    <t>定性</t>
  </si>
  <si>
    <t>2024皆伐</t>
    <rPh sb="4" eb="6">
      <t>カイバツ</t>
    </rPh>
    <phoneticPr fontId="1"/>
  </si>
  <si>
    <t>愛別町</t>
  </si>
  <si>
    <t>除伐</t>
  </si>
  <si>
    <t>シラカンバ</t>
  </si>
  <si>
    <t>下刈</t>
  </si>
  <si>
    <t>カラマツ</t>
  </si>
  <si>
    <t>トドマツ</t>
  </si>
  <si>
    <t>4カ年</t>
    <rPh sb="2" eb="3">
      <t>ネン</t>
    </rPh>
    <phoneticPr fontId="1"/>
  </si>
  <si>
    <t>ｶﾗﾏﾂほか</t>
    <phoneticPr fontId="1"/>
  </si>
  <si>
    <t>人工造林ほか</t>
    <rPh sb="0" eb="2">
      <t>ジンコウ</t>
    </rPh>
    <rPh sb="2" eb="4">
      <t>ゾウリン</t>
    </rPh>
    <phoneticPr fontId="1"/>
  </si>
  <si>
    <t>3カ年</t>
    <rPh sb="2" eb="3">
      <t>ネン</t>
    </rPh>
    <phoneticPr fontId="1"/>
  </si>
  <si>
    <t>間伐ほか</t>
    <rPh sb="0" eb="2">
      <t>カンバツ</t>
    </rPh>
    <phoneticPr fontId="1"/>
  </si>
  <si>
    <t>ﾄﾄﾞﾏﾂほか</t>
    <phoneticPr fontId="1"/>
  </si>
  <si>
    <t>愛別町森林組合</t>
  </si>
  <si>
    <t>愛別町森林組合</t>
    <rPh sb="0" eb="3">
      <t>アイベツチョウ</t>
    </rPh>
    <rPh sb="3" eb="5">
      <t>シンリン</t>
    </rPh>
    <rPh sb="5" eb="7">
      <t>クミアイ</t>
    </rPh>
    <phoneticPr fontId="1"/>
  </si>
  <si>
    <t>ｶﾗ</t>
    <phoneticPr fontId="14"/>
  </si>
  <si>
    <t>0060</t>
  </si>
  <si>
    <t>0153</t>
  </si>
  <si>
    <t>0003</t>
  </si>
  <si>
    <t>ｼﾗｶﾊﾞ</t>
    <phoneticPr fontId="1"/>
  </si>
  <si>
    <t>人工造林</t>
    <rPh sb="0" eb="4">
      <t>ジンコウゾウリン</t>
    </rPh>
    <phoneticPr fontId="1"/>
  </si>
  <si>
    <t>T-L</t>
    <phoneticPr fontId="14"/>
  </si>
  <si>
    <t>ﾐｽﾞﾅﾗ</t>
    <phoneticPr fontId="1"/>
  </si>
  <si>
    <t>ｶﾗ</t>
    <phoneticPr fontId="1"/>
  </si>
  <si>
    <t>ｸﾞｲﾏﾂF1</t>
    <phoneticPr fontId="1"/>
  </si>
  <si>
    <t>ﾄﾄﾞ</t>
  </si>
  <si>
    <t>2023皆伐</t>
    <rPh sb="4" eb="6">
      <t>カイバツ</t>
    </rPh>
    <phoneticPr fontId="1"/>
  </si>
  <si>
    <t>52</t>
  </si>
  <si>
    <t>ｶﾗ</t>
  </si>
  <si>
    <t>0005</t>
  </si>
  <si>
    <t>60</t>
  </si>
  <si>
    <t>0161</t>
  </si>
  <si>
    <t>0007</t>
  </si>
  <si>
    <t>54</t>
  </si>
  <si>
    <t>0314</t>
  </si>
  <si>
    <t>49</t>
  </si>
  <si>
    <t>0313</t>
  </si>
  <si>
    <t>55</t>
  </si>
  <si>
    <t>0155</t>
  </si>
  <si>
    <t>53</t>
  </si>
  <si>
    <t>0082</t>
  </si>
  <si>
    <t>0081</t>
  </si>
  <si>
    <t>56</t>
  </si>
  <si>
    <t>0016</t>
  </si>
  <si>
    <t>0015</t>
  </si>
  <si>
    <t>57</t>
  </si>
  <si>
    <t>0014</t>
  </si>
  <si>
    <t>79</t>
  </si>
  <si>
    <t>ﾄｳﾋ</t>
  </si>
  <si>
    <t>0017</t>
  </si>
  <si>
    <t>59</t>
  </si>
  <si>
    <t>0150</t>
  </si>
  <si>
    <t>61</t>
  </si>
  <si>
    <t>0149</t>
  </si>
  <si>
    <t>58</t>
  </si>
  <si>
    <t>0145</t>
  </si>
  <si>
    <t>ミズナラ</t>
    <phoneticPr fontId="1"/>
  </si>
  <si>
    <t>0151</t>
  </si>
  <si>
    <t>0032</t>
  </si>
  <si>
    <t>69</t>
  </si>
  <si>
    <t>0160</t>
  </si>
  <si>
    <t>70</t>
  </si>
  <si>
    <t>0263</t>
  </si>
  <si>
    <t>0157</t>
  </si>
  <si>
    <t>74</t>
  </si>
  <si>
    <t>0156</t>
  </si>
  <si>
    <t>0275</t>
  </si>
  <si>
    <t>43</t>
  </si>
  <si>
    <t>0274</t>
  </si>
  <si>
    <t>0034</t>
  </si>
  <si>
    <t>0006</t>
  </si>
  <si>
    <t>0040</t>
  </si>
  <si>
    <t>0222</t>
  </si>
  <si>
    <t>0037</t>
  </si>
  <si>
    <t>0042</t>
  </si>
  <si>
    <t>0025</t>
  </si>
  <si>
    <t>0035</t>
  </si>
  <si>
    <t>0066</t>
  </si>
  <si>
    <t>0063</t>
  </si>
  <si>
    <t>0112</t>
  </si>
  <si>
    <t>0141</t>
  </si>
  <si>
    <t>ﾄｳﾋ</t>
    <phoneticPr fontId="1"/>
  </si>
  <si>
    <t>ｽﾄﾛ</t>
    <phoneticPr fontId="1"/>
  </si>
  <si>
    <t>Ｔ-Ｌ</t>
    <phoneticPr fontId="1"/>
  </si>
  <si>
    <t>2021皆伐</t>
    <rPh sb="4" eb="6">
      <t>カイバツ</t>
    </rPh>
    <phoneticPr fontId="1"/>
  </si>
  <si>
    <t>トドマツ</t>
    <phoneticPr fontId="1"/>
  </si>
  <si>
    <t>愛別町森林組合</t>
    <phoneticPr fontId="1"/>
  </si>
  <si>
    <t>アカエゾマツ</t>
  </si>
  <si>
    <t>ｸﾞｲﾏﾂ雑種F1</t>
  </si>
  <si>
    <t>ﾔﾏﾊ</t>
    <phoneticPr fontId="1"/>
  </si>
  <si>
    <t>ｸﾞｲﾏﾂ</t>
    <phoneticPr fontId="1"/>
  </si>
  <si>
    <t>定性</t>
    <phoneticPr fontId="1"/>
  </si>
  <si>
    <t>間伐</t>
    <phoneticPr fontId="1"/>
  </si>
  <si>
    <t>ｸﾞｲﾏﾂ雑種F1</t>
    <rPh sb="5" eb="7">
      <t>ザッシュ</t>
    </rPh>
    <phoneticPr fontId="14"/>
  </si>
  <si>
    <t>列状＋定性</t>
    <phoneticPr fontId="1"/>
  </si>
  <si>
    <t>0100</t>
  </si>
  <si>
    <t>0022</t>
  </si>
  <si>
    <t>0020</t>
  </si>
  <si>
    <t>0178</t>
  </si>
  <si>
    <t>0041</t>
  </si>
  <si>
    <t>0177</t>
  </si>
  <si>
    <t>0176</t>
  </si>
  <si>
    <t>0085</t>
  </si>
  <si>
    <t>0059</t>
  </si>
  <si>
    <t>0056</t>
  </si>
  <si>
    <t>0115</t>
  </si>
  <si>
    <t>0029</t>
  </si>
  <si>
    <t>0113</t>
  </si>
  <si>
    <t>0087</t>
  </si>
  <si>
    <t>0028</t>
  </si>
  <si>
    <t>0080</t>
  </si>
  <si>
    <t>0057</t>
  </si>
  <si>
    <t>0051</t>
  </si>
  <si>
    <t>0050</t>
  </si>
  <si>
    <t>0073</t>
  </si>
  <si>
    <t>2012植栽</t>
    <rPh sb="4" eb="6">
      <t>ショクサイ</t>
    </rPh>
    <phoneticPr fontId="1"/>
  </si>
  <si>
    <t>2016植栽</t>
    <rPh sb="4" eb="6">
      <t>ショクサイ</t>
    </rPh>
    <phoneticPr fontId="1"/>
  </si>
  <si>
    <t>2020植栽</t>
    <rPh sb="4" eb="6">
      <t>ショクサイ</t>
    </rPh>
    <phoneticPr fontId="1"/>
  </si>
  <si>
    <t>2018植栽</t>
    <rPh sb="4" eb="6">
      <t>ショクサイ</t>
    </rPh>
    <phoneticPr fontId="1"/>
  </si>
  <si>
    <t>2019植栽</t>
    <rPh sb="4" eb="6">
      <t>ショクサイ</t>
    </rPh>
    <phoneticPr fontId="1"/>
  </si>
  <si>
    <t>2015植栽</t>
    <rPh sb="4" eb="6">
      <t>ショクサイ</t>
    </rPh>
    <phoneticPr fontId="1"/>
  </si>
  <si>
    <t>ｲﾇｴﾝｼﾞｭ</t>
    <phoneticPr fontId="1"/>
  </si>
  <si>
    <t>2020皆伐</t>
    <rPh sb="4" eb="6">
      <t>カイバツ</t>
    </rPh>
    <phoneticPr fontId="1"/>
  </si>
  <si>
    <t>人伐跡</t>
    <phoneticPr fontId="1"/>
  </si>
  <si>
    <t>2019皆伐</t>
    <rPh sb="4" eb="6">
      <t>カイバツ</t>
    </rPh>
    <phoneticPr fontId="1"/>
  </si>
  <si>
    <t>人伐跡</t>
    <rPh sb="0" eb="1">
      <t>ジン</t>
    </rPh>
    <phoneticPr fontId="1"/>
  </si>
  <si>
    <t>2021植栽</t>
    <rPh sb="4" eb="6">
      <t>ショクサイ</t>
    </rPh>
    <phoneticPr fontId="1"/>
  </si>
  <si>
    <t>天伐跡</t>
    <rPh sb="0" eb="1">
      <t>テン</t>
    </rPh>
    <rPh sb="1" eb="2">
      <t>バツ</t>
    </rPh>
    <rPh sb="2" eb="3">
      <t>アト</t>
    </rPh>
    <phoneticPr fontId="1"/>
  </si>
  <si>
    <t>ﾔﾁﾀﾞﾓ</t>
    <phoneticPr fontId="1"/>
  </si>
  <si>
    <t>列状</t>
    <phoneticPr fontId="1"/>
  </si>
  <si>
    <t>定性</t>
    <rPh sb="0" eb="1">
      <t>テイ</t>
    </rPh>
    <rPh sb="1" eb="2">
      <t>セイ</t>
    </rPh>
    <phoneticPr fontId="1"/>
  </si>
  <si>
    <t>ｸﾞｲﾏﾂ</t>
  </si>
  <si>
    <t>5カ年</t>
    <rPh sb="2" eb="3">
      <t>ネン</t>
    </rPh>
    <phoneticPr fontId="1"/>
  </si>
  <si>
    <t>愛別</t>
    <rPh sb="0" eb="2">
      <t>アイベツ</t>
    </rPh>
    <phoneticPr fontId="1"/>
  </si>
  <si>
    <t>グイマツ</t>
  </si>
  <si>
    <t>0002</t>
  </si>
  <si>
    <t>0018</t>
  </si>
  <si>
    <t>0026</t>
  </si>
  <si>
    <t>0047</t>
  </si>
  <si>
    <t>0064</t>
  </si>
  <si>
    <t>0011</t>
  </si>
  <si>
    <t>0101</t>
  </si>
  <si>
    <t>0027</t>
  </si>
  <si>
    <t>0071</t>
  </si>
  <si>
    <t>0030</t>
  </si>
  <si>
    <t>0091</t>
  </si>
  <si>
    <t>0038</t>
  </si>
  <si>
    <t>ｷﾊﾀﾞ</t>
  </si>
  <si>
    <t>0104</t>
  </si>
  <si>
    <t>0240</t>
  </si>
  <si>
    <t>0078</t>
  </si>
  <si>
    <t>0079</t>
  </si>
  <si>
    <t>0124</t>
  </si>
  <si>
    <t>0122</t>
  </si>
  <si>
    <t>ｱｶｴｿﾞﾏﾂ</t>
    <phoneticPr fontId="14"/>
  </si>
  <si>
    <t>0120</t>
  </si>
  <si>
    <t>下刈り</t>
    <rPh sb="0" eb="2">
      <t>シタガ</t>
    </rPh>
    <phoneticPr fontId="12"/>
  </si>
  <si>
    <t>0090</t>
  </si>
  <si>
    <t>0068</t>
  </si>
  <si>
    <t>0125</t>
  </si>
  <si>
    <t>0009</t>
  </si>
  <si>
    <t>0083</t>
  </si>
  <si>
    <t>0077</t>
  </si>
  <si>
    <t>0114</t>
  </si>
  <si>
    <t>ｲﾇｴﾝｼﾞｭ</t>
  </si>
  <si>
    <t>2022皆伐</t>
  </si>
  <si>
    <t>2023皆伐</t>
  </si>
  <si>
    <t>0012</t>
  </si>
  <si>
    <t>0013</t>
  </si>
  <si>
    <t>0070</t>
  </si>
  <si>
    <t>0046</t>
  </si>
  <si>
    <t>2020皆伐</t>
  </si>
  <si>
    <t>2019皆伐</t>
  </si>
  <si>
    <t>列状</t>
  </si>
  <si>
    <t>ミズナラ</t>
  </si>
  <si>
    <t>ｽﾄﾛｰﾌﾞﾏﾂ</t>
  </si>
  <si>
    <t>0033</t>
  </si>
  <si>
    <t>0133</t>
  </si>
  <si>
    <t>0132</t>
  </si>
  <si>
    <t>0036</t>
  </si>
  <si>
    <t>0021</t>
  </si>
  <si>
    <t>0093</t>
  </si>
  <si>
    <t>ｼﾗｶﾊﾞ</t>
  </si>
  <si>
    <t>0131</t>
  </si>
  <si>
    <t>0107</t>
  </si>
  <si>
    <t>定性</t>
    <rPh sb="0" eb="2">
      <t>テイセイ</t>
    </rPh>
    <phoneticPr fontId="12"/>
  </si>
  <si>
    <t>0043</t>
  </si>
  <si>
    <t>0049</t>
  </si>
  <si>
    <t>0010</t>
  </si>
  <si>
    <t>0061</t>
  </si>
  <si>
    <t>0075</t>
  </si>
  <si>
    <t>0069</t>
  </si>
  <si>
    <t>0086</t>
  </si>
  <si>
    <t>0094</t>
  </si>
  <si>
    <t>0089</t>
  </si>
  <si>
    <t>0096</t>
  </si>
  <si>
    <t>0095</t>
  </si>
  <si>
    <t>ﾐｽﾞﾅﾗ</t>
  </si>
  <si>
    <t>ｸﾞｲﾏﾂ雑種F1</t>
    <rPh sb="5" eb="7">
      <t>ザッシュ</t>
    </rPh>
    <phoneticPr fontId="12"/>
  </si>
  <si>
    <t>0072</t>
  </si>
  <si>
    <t>0004</t>
  </si>
  <si>
    <t>0214</t>
  </si>
  <si>
    <t>0271</t>
  </si>
  <si>
    <t>0268</t>
  </si>
  <si>
    <t>0055</t>
  </si>
  <si>
    <t>列状＋定性</t>
    <rPh sb="0" eb="1">
      <t>レツ</t>
    </rPh>
    <rPh sb="1" eb="2">
      <t>ジョウ</t>
    </rPh>
    <rPh sb="3" eb="5">
      <t>テイセイ</t>
    </rPh>
    <phoneticPr fontId="16"/>
  </si>
  <si>
    <t>定性</t>
    <rPh sb="0" eb="2">
      <t>テイセイ</t>
    </rPh>
    <phoneticPr fontId="16"/>
  </si>
  <si>
    <t>0180</t>
  </si>
  <si>
    <t>4か年</t>
    <rPh sb="2" eb="3">
      <t>ネン</t>
    </rPh>
    <phoneticPr fontId="1"/>
  </si>
  <si>
    <t>49ほか</t>
    <phoneticPr fontId="1"/>
  </si>
  <si>
    <t>0036ほか</t>
    <phoneticPr fontId="1"/>
  </si>
  <si>
    <t>倶知安林産協同組合</t>
    <rPh sb="0" eb="9">
      <t>クッチャンリンサンキョウドウクミアイ</t>
    </rPh>
    <phoneticPr fontId="1"/>
  </si>
  <si>
    <t>森林作業道</t>
    <phoneticPr fontId="1"/>
  </si>
  <si>
    <t>0</t>
    <phoneticPr fontId="1"/>
  </si>
  <si>
    <t>保育間伐</t>
    <rPh sb="0" eb="2">
      <t>ホイク</t>
    </rPh>
    <rPh sb="2" eb="4">
      <t>カンバツ</t>
    </rPh>
    <phoneticPr fontId="1"/>
  </si>
  <si>
    <t>列状</t>
    <rPh sb="0" eb="2">
      <t>レツジョウ</t>
    </rPh>
    <phoneticPr fontId="1"/>
  </si>
  <si>
    <t>保育間伐</t>
    <rPh sb="0" eb="4">
      <t>ホイクカンバツ</t>
    </rPh>
    <phoneticPr fontId="1"/>
  </si>
  <si>
    <t>5か年</t>
    <rPh sb="2" eb="3">
      <t>ネン</t>
    </rPh>
    <phoneticPr fontId="1"/>
  </si>
  <si>
    <t>01</t>
    <phoneticPr fontId="1"/>
  </si>
  <si>
    <t>63ほか</t>
    <phoneticPr fontId="1"/>
  </si>
  <si>
    <t>T-Lほか</t>
    <phoneticPr fontId="1"/>
  </si>
  <si>
    <t>0003ほか</t>
    <phoneticPr fontId="1"/>
  </si>
  <si>
    <t>下刈</t>
    <rPh sb="0" eb="2">
      <t>シタガリ</t>
    </rPh>
    <phoneticPr fontId="1"/>
  </si>
  <si>
    <t>俱知安林産協同組合</t>
    <rPh sb="0" eb="5">
      <t>クッチャンリンサン</t>
    </rPh>
    <rPh sb="5" eb="7">
      <t>キョウドウ</t>
    </rPh>
    <rPh sb="7" eb="9">
      <t>クミアイ</t>
    </rPh>
    <phoneticPr fontId="1"/>
  </si>
  <si>
    <t>金富2号線</t>
    <rPh sb="0" eb="2">
      <t>カネトミ</t>
    </rPh>
    <rPh sb="3" eb="5">
      <t>ゴウセン</t>
    </rPh>
    <phoneticPr fontId="1"/>
  </si>
  <si>
    <t>金富3号線</t>
    <rPh sb="0" eb="2">
      <t>カネトミ</t>
    </rPh>
    <rPh sb="3" eb="5">
      <t>ゴウセン</t>
    </rPh>
    <phoneticPr fontId="1"/>
  </si>
  <si>
    <t>金富4号線</t>
    <rPh sb="0" eb="2">
      <t>カネトミ</t>
    </rPh>
    <rPh sb="3" eb="5">
      <t>ゴウセン</t>
    </rPh>
    <phoneticPr fontId="1"/>
  </si>
  <si>
    <t>金富1号線</t>
    <rPh sb="0" eb="2">
      <t>カネトミ</t>
    </rPh>
    <rPh sb="3" eb="5">
      <t>ゴウセン</t>
    </rPh>
    <phoneticPr fontId="1"/>
  </si>
  <si>
    <t>北海道</t>
    <rPh sb="0" eb="3">
      <t>ホッカイドウ</t>
    </rPh>
    <phoneticPr fontId="1"/>
  </si>
  <si>
    <t>11</t>
  </si>
  <si>
    <t/>
  </si>
  <si>
    <t>－</t>
    <phoneticPr fontId="1"/>
  </si>
  <si>
    <t>下刈</t>
    <rPh sb="0" eb="2">
      <t>シタガ</t>
    </rPh>
    <phoneticPr fontId="1"/>
  </si>
  <si>
    <t>0062</t>
  </si>
  <si>
    <t>35</t>
  </si>
  <si>
    <t>28</t>
  </si>
  <si>
    <t>25</t>
  </si>
  <si>
    <t>30</t>
  </si>
  <si>
    <t>0065</t>
  </si>
  <si>
    <t>20</t>
  </si>
  <si>
    <t>24</t>
  </si>
  <si>
    <t>0052</t>
  </si>
  <si>
    <t>カラマツ</t>
    <phoneticPr fontId="1"/>
  </si>
  <si>
    <t>樹下植栽</t>
    <rPh sb="0" eb="4">
      <t>ジュカショクサイ</t>
    </rPh>
    <phoneticPr fontId="1"/>
  </si>
  <si>
    <t>2021複層林</t>
    <rPh sb="4" eb="7">
      <t>フクソウリン</t>
    </rPh>
    <phoneticPr fontId="1"/>
  </si>
  <si>
    <t>0058ほか</t>
    <phoneticPr fontId="1"/>
  </si>
  <si>
    <t>001</t>
    <phoneticPr fontId="1"/>
  </si>
  <si>
    <t>－</t>
  </si>
  <si>
    <t>611</t>
    <phoneticPr fontId="1"/>
  </si>
  <si>
    <t>661</t>
    <phoneticPr fontId="1"/>
  </si>
  <si>
    <t>保育間伐</t>
  </si>
  <si>
    <t>樹下植栽</t>
    <phoneticPr fontId="1"/>
  </si>
  <si>
    <t>更新伐</t>
    <phoneticPr fontId="1"/>
  </si>
  <si>
    <t>4か年</t>
    <phoneticPr fontId="1"/>
  </si>
  <si>
    <t>3カ年</t>
    <phoneticPr fontId="1"/>
  </si>
  <si>
    <t>間伐ほか</t>
    <phoneticPr fontId="1"/>
  </si>
  <si>
    <t>人工造林</t>
    <phoneticPr fontId="1"/>
  </si>
  <si>
    <t>人工造林ほか</t>
    <phoneticPr fontId="1"/>
  </si>
  <si>
    <t>実施予定年度修正</t>
    <rPh sb="0" eb="2">
      <t>ジッシ</t>
    </rPh>
    <rPh sb="2" eb="4">
      <t>ヨテイ</t>
    </rPh>
    <rPh sb="4" eb="5">
      <t>ネン</t>
    </rPh>
    <rPh sb="5" eb="6">
      <t>ド</t>
    </rPh>
    <rPh sb="6" eb="8">
      <t>シュウセイ</t>
    </rPh>
    <phoneticPr fontId="1"/>
  </si>
  <si>
    <t>計</t>
    <rPh sb="0" eb="1">
      <t>ケイ</t>
    </rPh>
    <phoneticPr fontId="1"/>
  </si>
  <si>
    <t>事業実施
主体</t>
    <phoneticPr fontId="1"/>
  </si>
  <si>
    <r>
      <t xml:space="preserve">年数
</t>
    </r>
    <r>
      <rPr>
        <sz val="10"/>
        <rFont val="ＭＳ Ｐゴシック"/>
        <family val="3"/>
        <charset val="128"/>
        <scheme val="minor"/>
      </rPr>
      <t>（下刈り
のみ）</t>
    </r>
    <rPh sb="0" eb="2">
      <t>ネンスウ</t>
    </rPh>
    <rPh sb="4" eb="6">
      <t>シタガ</t>
    </rPh>
    <phoneticPr fontId="1"/>
  </si>
  <si>
    <t>計</t>
    <rPh sb="0" eb="1">
      <t>ケイ</t>
    </rPh>
    <phoneticPr fontId="1"/>
  </si>
  <si>
    <t>面積</t>
    <phoneticPr fontId="1"/>
  </si>
  <si>
    <t>◆植栽計画（2023年）削除漏れ</t>
    <rPh sb="12" eb="14">
      <t>サクジョ</t>
    </rPh>
    <rPh sb="14" eb="15">
      <t>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</si>
</sst>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0_ "/>
    <numFmt numFmtId="177" formatCode="#,##0_ "/>
    <numFmt numFmtId="178" formatCode="0_ "/>
    <numFmt numFmtId="179" formatCode="0.0_);[Red]\(0.0\)"/>
    <numFmt numFmtId="180" formatCode="000#"/>
    <numFmt numFmtId="181" formatCode="00#"/>
    <numFmt numFmtId="182" formatCode="0#"/>
    <numFmt numFmtId="183" formatCode="0.00_ "/>
    <numFmt numFmtId="184" formatCode="0.00_ ;[Red]\-0.00\ "/>
    <numFmt numFmtId="185" formatCode="0000"/>
    <numFmt numFmtId="186" formatCode="0_);[Red]\(0\)"/>
    <numFmt numFmtId="187" formatCode="0.00_);[Red]\(0.00\)"/>
    <numFmt numFmtId="188" formatCode="#,##0_);[Red]\(#,##0\)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0000"/>
      </left>
      <right style="thin">
        <color rgb="FFFF0000"/>
      </right>
      <top/>
      <bottom style="medium">
        <color indexed="64"/>
      </bottom>
      <diagonal/>
    </border>
    <border>
      <left style="thin">
        <color rgb="FFFF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FF0000"/>
      </left>
      <right/>
      <top style="medium">
        <color indexed="64"/>
      </top>
      <bottom/>
      <diagonal/>
    </border>
    <border>
      <left style="thin">
        <color rgb="FFFF0000"/>
      </left>
      <right style="medium">
        <color indexed="64"/>
      </right>
      <top style="medium">
        <color indexed="64"/>
      </top>
      <bottom/>
      <diagonal/>
    </border>
    <border>
      <left style="thin">
        <color rgb="FFFF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F0000"/>
      </left>
      <right/>
      <top style="medium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medium">
        <color indexed="64"/>
      </top>
      <bottom/>
      <diagonal/>
    </border>
    <border>
      <left style="thin">
        <color indexed="64"/>
      </left>
      <right style="thin">
        <color rgb="FFFF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8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18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80" fontId="4" fillId="0" borderId="33" xfId="0" applyNumberFormat="1" applyFont="1" applyBorder="1" applyAlignment="1">
      <alignment horizontal="center" vertical="center"/>
    </xf>
    <xf numFmtId="176" fontId="4" fillId="0" borderId="33" xfId="0" applyNumberFormat="1" applyFont="1" applyBorder="1">
      <alignment vertical="center"/>
    </xf>
    <xf numFmtId="0" fontId="4" fillId="0" borderId="33" xfId="0" applyFont="1" applyBorder="1" applyAlignment="1">
      <alignment horizontal="center" vertical="center" shrinkToFit="1"/>
    </xf>
    <xf numFmtId="178" fontId="4" fillId="0" borderId="33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vertical="center" shrinkToFit="1"/>
    </xf>
    <xf numFmtId="180" fontId="4" fillId="0" borderId="36" xfId="0" applyNumberFormat="1" applyFont="1" applyBorder="1" applyAlignment="1">
      <alignment horizontal="center" vertical="center"/>
    </xf>
    <xf numFmtId="180" fontId="4" fillId="0" borderId="36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>
      <alignment vertical="center"/>
    </xf>
    <xf numFmtId="0" fontId="4" fillId="0" borderId="36" xfId="0" applyFont="1" applyBorder="1" applyAlignment="1">
      <alignment horizontal="center" vertical="center" shrinkToFit="1"/>
    </xf>
    <xf numFmtId="178" fontId="4" fillId="0" borderId="36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vertical="center"/>
    </xf>
    <xf numFmtId="182" fontId="4" fillId="0" borderId="36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 shrinkToFit="1"/>
    </xf>
    <xf numFmtId="178" fontId="4" fillId="0" borderId="36" xfId="0" applyNumberFormat="1" applyFont="1" applyBorder="1" applyAlignment="1">
      <alignment horizontal="center" vertical="center" shrinkToFit="1"/>
    </xf>
    <xf numFmtId="0" fontId="4" fillId="0" borderId="36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shrinkToFit="1"/>
    </xf>
    <xf numFmtId="180" fontId="4" fillId="0" borderId="39" xfId="0" applyNumberFormat="1" applyFont="1" applyBorder="1" applyAlignment="1">
      <alignment horizontal="center" vertical="center"/>
    </xf>
    <xf numFmtId="177" fontId="4" fillId="0" borderId="39" xfId="0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/>
    </xf>
    <xf numFmtId="0" fontId="4" fillId="0" borderId="39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/>
    </xf>
    <xf numFmtId="180" fontId="4" fillId="0" borderId="32" xfId="0" applyNumberFormat="1" applyFont="1" applyBorder="1" applyAlignment="1">
      <alignment horizontal="center" vertical="center"/>
    </xf>
    <xf numFmtId="180" fontId="4" fillId="0" borderId="35" xfId="0" applyNumberFormat="1" applyFont="1" applyBorder="1" applyAlignment="1">
      <alignment horizontal="center" vertical="center"/>
    </xf>
    <xf numFmtId="182" fontId="4" fillId="0" borderId="37" xfId="0" applyNumberFormat="1" applyFont="1" applyBorder="1" applyAlignment="1">
      <alignment horizontal="center" vertical="center"/>
    </xf>
    <xf numFmtId="177" fontId="4" fillId="0" borderId="46" xfId="0" applyNumberFormat="1" applyFont="1" applyBorder="1" applyAlignment="1">
      <alignment horizontal="center" vertical="center"/>
    </xf>
    <xf numFmtId="0" fontId="4" fillId="0" borderId="44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7" fontId="4" fillId="0" borderId="37" xfId="0" applyNumberFormat="1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0" borderId="53" xfId="0" applyFont="1" applyBorder="1" applyAlignment="1">
      <alignment horizontal="center" vertical="center"/>
    </xf>
    <xf numFmtId="178" fontId="10" fillId="0" borderId="53" xfId="0" applyNumberFormat="1" applyFont="1" applyBorder="1" applyAlignment="1">
      <alignment horizontal="center" vertical="center"/>
    </xf>
    <xf numFmtId="177" fontId="10" fillId="0" borderId="53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10" fillId="0" borderId="55" xfId="0" applyFont="1" applyBorder="1" applyAlignment="1">
      <alignment vertical="center" wrapText="1"/>
    </xf>
    <xf numFmtId="0" fontId="10" fillId="0" borderId="56" xfId="0" applyFont="1" applyBorder="1" applyAlignment="1">
      <alignment horizontal="center" vertical="center"/>
    </xf>
    <xf numFmtId="177" fontId="10" fillId="0" borderId="58" xfId="0" applyNumberFormat="1" applyFont="1" applyBorder="1" applyAlignment="1">
      <alignment horizontal="center" vertical="center"/>
    </xf>
    <xf numFmtId="181" fontId="10" fillId="0" borderId="57" xfId="0" applyNumberFormat="1" applyFont="1" applyBorder="1" applyAlignment="1">
      <alignment horizontal="center" vertical="center"/>
    </xf>
    <xf numFmtId="0" fontId="10" fillId="0" borderId="56" xfId="0" applyNumberFormat="1" applyFont="1" applyBorder="1" applyAlignment="1">
      <alignment horizontal="center" vertical="center"/>
    </xf>
    <xf numFmtId="182" fontId="10" fillId="0" borderId="53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shrinkToFit="1"/>
    </xf>
    <xf numFmtId="177" fontId="10" fillId="0" borderId="59" xfId="0" applyNumberFormat="1" applyFont="1" applyBorder="1" applyAlignment="1">
      <alignment horizontal="center" vertical="center"/>
    </xf>
    <xf numFmtId="176" fontId="10" fillId="0" borderId="57" xfId="0" applyNumberFormat="1" applyFont="1" applyBorder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177" fontId="4" fillId="0" borderId="17" xfId="0" applyNumberFormat="1" applyFont="1" applyBorder="1" applyAlignment="1">
      <alignment horizontal="center" vertical="center"/>
    </xf>
    <xf numFmtId="177" fontId="4" fillId="0" borderId="6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64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>
      <alignment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>
      <alignment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179" fontId="4" fillId="0" borderId="36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vertical="center" wrapText="1"/>
    </xf>
    <xf numFmtId="179" fontId="4" fillId="0" borderId="39" xfId="0" applyNumberFormat="1" applyFont="1" applyBorder="1" applyAlignment="1">
      <alignment horizontal="center" vertical="center" shrinkToFit="1"/>
    </xf>
    <xf numFmtId="0" fontId="4" fillId="0" borderId="9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33" xfId="0" applyFont="1" applyBorder="1" applyAlignment="1">
      <alignment horizontal="center" vertical="center" wrapText="1"/>
    </xf>
    <xf numFmtId="0" fontId="4" fillId="0" borderId="36" xfId="0" applyNumberFormat="1" applyFont="1" applyBorder="1">
      <alignment vertical="center"/>
    </xf>
    <xf numFmtId="3" fontId="4" fillId="0" borderId="36" xfId="0" applyNumberFormat="1" applyFont="1" applyBorder="1">
      <alignment vertical="center"/>
    </xf>
    <xf numFmtId="0" fontId="4" fillId="0" borderId="39" xfId="0" applyNumberFormat="1" applyFont="1" applyBorder="1">
      <alignment vertical="center"/>
    </xf>
    <xf numFmtId="0" fontId="4" fillId="0" borderId="30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49" fontId="4" fillId="0" borderId="73" xfId="0" applyNumberFormat="1" applyFont="1" applyBorder="1" applyAlignment="1">
      <alignment horizontal="center" vertical="center" wrapText="1"/>
    </xf>
    <xf numFmtId="177" fontId="4" fillId="0" borderId="22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center" vertical="center"/>
    </xf>
    <xf numFmtId="178" fontId="4" fillId="0" borderId="35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vertical="center" shrinkToFit="1"/>
    </xf>
    <xf numFmtId="180" fontId="4" fillId="0" borderId="67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76" fontId="4" fillId="0" borderId="43" xfId="0" applyNumberFormat="1" applyFont="1" applyBorder="1">
      <alignment vertical="center"/>
    </xf>
    <xf numFmtId="0" fontId="4" fillId="0" borderId="41" xfId="0" applyFont="1" applyBorder="1" applyAlignment="1">
      <alignment horizontal="center" vertical="center" shrinkToFit="1"/>
    </xf>
    <xf numFmtId="178" fontId="4" fillId="0" borderId="41" xfId="0" applyNumberFormat="1" applyFont="1" applyBorder="1" applyAlignment="1">
      <alignment horizontal="center" vertical="center"/>
    </xf>
    <xf numFmtId="177" fontId="4" fillId="0" borderId="41" xfId="0" applyNumberFormat="1" applyFont="1" applyBorder="1" applyAlignment="1">
      <alignment vertical="center"/>
    </xf>
    <xf numFmtId="182" fontId="4" fillId="0" borderId="75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82" fontId="4" fillId="0" borderId="41" xfId="0" applyNumberFormat="1" applyFont="1" applyBorder="1" applyAlignment="1">
      <alignment horizontal="center" vertical="center" shrinkToFit="1"/>
    </xf>
    <xf numFmtId="177" fontId="4" fillId="0" borderId="76" xfId="0" applyNumberFormat="1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" vertical="center" shrinkToFit="1"/>
    </xf>
    <xf numFmtId="0" fontId="4" fillId="0" borderId="74" xfId="0" applyNumberFormat="1" applyFont="1" applyBorder="1" applyAlignment="1">
      <alignment horizontal="center" vertical="center"/>
    </xf>
    <xf numFmtId="177" fontId="4" fillId="0" borderId="41" xfId="0" applyNumberFormat="1" applyFont="1" applyBorder="1" applyAlignment="1">
      <alignment horizontal="center" vertical="center" shrinkToFit="1"/>
    </xf>
    <xf numFmtId="0" fontId="4" fillId="0" borderId="75" xfId="0" applyNumberFormat="1" applyFont="1" applyBorder="1" applyAlignment="1">
      <alignment horizontal="center" vertical="center"/>
    </xf>
    <xf numFmtId="0" fontId="4" fillId="0" borderId="76" xfId="0" applyFont="1" applyBorder="1" applyAlignment="1">
      <alignment vertical="center" wrapText="1"/>
    </xf>
    <xf numFmtId="176" fontId="10" fillId="0" borderId="26" xfId="0" applyNumberFormat="1" applyFont="1" applyBorder="1" applyAlignment="1">
      <alignment vertical="center" wrapText="1"/>
    </xf>
    <xf numFmtId="180" fontId="4" fillId="0" borderId="41" xfId="0" applyNumberFormat="1" applyFont="1" applyBorder="1" applyAlignment="1">
      <alignment horizontal="center" vertical="center" shrinkToFit="1"/>
    </xf>
    <xf numFmtId="182" fontId="4" fillId="0" borderId="68" xfId="0" applyNumberFormat="1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182" fontId="4" fillId="0" borderId="41" xfId="0" applyNumberFormat="1" applyFont="1" applyBorder="1" applyAlignment="1">
      <alignment horizontal="center" vertical="center"/>
    </xf>
    <xf numFmtId="177" fontId="4" fillId="0" borderId="77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 shrinkToFit="1"/>
    </xf>
    <xf numFmtId="177" fontId="4" fillId="0" borderId="68" xfId="0" applyNumberFormat="1" applyFont="1" applyBorder="1" applyAlignment="1">
      <alignment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67" xfId="0" applyNumberFormat="1" applyFont="1" applyBorder="1" applyAlignment="1">
      <alignment horizontal="center" vertical="center"/>
    </xf>
    <xf numFmtId="0" fontId="4" fillId="0" borderId="68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183" fontId="4" fillId="0" borderId="36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vertical="center" wrapText="1"/>
    </xf>
    <xf numFmtId="0" fontId="4" fillId="0" borderId="15" xfId="0" applyFont="1" applyBorder="1" applyAlignment="1">
      <alignment vertical="center" shrinkToFit="1"/>
    </xf>
    <xf numFmtId="176" fontId="4" fillId="0" borderId="30" xfId="0" applyNumberFormat="1" applyFont="1" applyBorder="1">
      <alignment vertical="center"/>
    </xf>
    <xf numFmtId="177" fontId="4" fillId="0" borderId="33" xfId="0" applyNumberFormat="1" applyFont="1" applyBorder="1" applyAlignment="1">
      <alignment vertical="center"/>
    </xf>
    <xf numFmtId="182" fontId="4" fillId="0" borderId="16" xfId="0" applyNumberFormat="1" applyFont="1" applyBorder="1" applyAlignment="1">
      <alignment horizontal="center" vertical="center"/>
    </xf>
    <xf numFmtId="182" fontId="4" fillId="0" borderId="33" xfId="0" applyNumberFormat="1" applyFont="1" applyBorder="1" applyAlignment="1">
      <alignment horizontal="center" vertical="center" shrinkToFit="1"/>
    </xf>
    <xf numFmtId="0" fontId="4" fillId="0" borderId="15" xfId="0" applyNumberFormat="1" applyFont="1" applyBorder="1" applyAlignment="1">
      <alignment horizontal="center" vertical="center"/>
    </xf>
    <xf numFmtId="177" fontId="4" fillId="0" borderId="33" xfId="0" applyNumberFormat="1" applyFont="1" applyBorder="1" applyAlignment="1">
      <alignment horizontal="center" vertical="center" shrinkToFit="1"/>
    </xf>
    <xf numFmtId="0" fontId="4" fillId="0" borderId="16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1" fillId="0" borderId="64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180" fontId="12" fillId="0" borderId="35" xfId="0" applyNumberFormat="1" applyFont="1" applyBorder="1" applyAlignment="1">
      <alignment horizontal="center" vertical="center"/>
    </xf>
    <xf numFmtId="176" fontId="12" fillId="0" borderId="36" xfId="0" applyNumberFormat="1" applyFont="1" applyBorder="1">
      <alignment vertical="center"/>
    </xf>
    <xf numFmtId="0" fontId="12" fillId="0" borderId="36" xfId="0" applyFont="1" applyBorder="1" applyAlignment="1">
      <alignment horizontal="center" vertical="center" shrinkToFit="1"/>
    </xf>
    <xf numFmtId="178" fontId="12" fillId="0" borderId="36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/>
    </xf>
    <xf numFmtId="176" fontId="13" fillId="0" borderId="41" xfId="0" applyNumberFormat="1" applyFont="1" applyBorder="1">
      <alignment vertical="center"/>
    </xf>
    <xf numFmtId="182" fontId="13" fillId="0" borderId="41" xfId="0" applyNumberFormat="1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177" fontId="13" fillId="0" borderId="41" xfId="0" applyNumberFormat="1" applyFont="1" applyBorder="1" applyAlignment="1">
      <alignment vertical="center"/>
    </xf>
    <xf numFmtId="177" fontId="13" fillId="0" borderId="76" xfId="0" applyNumberFormat="1" applyFont="1" applyBorder="1" applyAlignment="1">
      <alignment horizontal="center" vertical="center"/>
    </xf>
    <xf numFmtId="49" fontId="4" fillId="0" borderId="73" xfId="0" applyNumberFormat="1" applyFont="1" applyFill="1" applyBorder="1" applyAlignment="1">
      <alignment horizontal="center" vertical="center" wrapText="1"/>
    </xf>
    <xf numFmtId="180" fontId="4" fillId="0" borderId="35" xfId="0" applyNumberFormat="1" applyFont="1" applyFill="1" applyBorder="1" applyAlignment="1">
      <alignment horizontal="center" vertical="center"/>
    </xf>
    <xf numFmtId="180" fontId="4" fillId="0" borderId="36" xfId="0" applyNumberFormat="1" applyFont="1" applyFill="1" applyBorder="1" applyAlignment="1">
      <alignment horizontal="center" vertical="center"/>
    </xf>
    <xf numFmtId="176" fontId="4" fillId="0" borderId="36" xfId="0" applyNumberFormat="1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 shrinkToFit="1"/>
    </xf>
    <xf numFmtId="178" fontId="4" fillId="0" borderId="22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/>
    </xf>
    <xf numFmtId="177" fontId="4" fillId="0" borderId="64" xfId="0" applyNumberFormat="1" applyFont="1" applyFill="1" applyBorder="1" applyAlignment="1">
      <alignment horizontal="center" vertical="center"/>
    </xf>
    <xf numFmtId="178" fontId="4" fillId="0" borderId="36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vertical="center" wrapText="1"/>
    </xf>
    <xf numFmtId="178" fontId="4" fillId="0" borderId="33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49" fontId="12" fillId="0" borderId="73" xfId="0" applyNumberFormat="1" applyFont="1" applyBorder="1" applyAlignment="1">
      <alignment horizontal="center" vertical="center" wrapText="1"/>
    </xf>
    <xf numFmtId="180" fontId="12" fillId="0" borderId="36" xfId="0" applyNumberFormat="1" applyFont="1" applyBorder="1" applyAlignment="1">
      <alignment horizontal="center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35" xfId="0" applyNumberFormat="1" applyFont="1" applyBorder="1" applyAlignment="1">
      <alignment horizontal="center" vertical="center"/>
    </xf>
    <xf numFmtId="177" fontId="12" fillId="0" borderId="36" xfId="0" applyNumberFormat="1" applyFont="1" applyBorder="1" applyAlignment="1">
      <alignment horizontal="center" vertical="center"/>
    </xf>
    <xf numFmtId="9" fontId="12" fillId="0" borderId="64" xfId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77" fontId="12" fillId="0" borderId="22" xfId="0" applyNumberFormat="1" applyFont="1" applyBorder="1" applyAlignment="1">
      <alignment horizontal="center" vertical="center"/>
    </xf>
    <xf numFmtId="49" fontId="12" fillId="0" borderId="79" xfId="0" applyNumberFormat="1" applyFont="1" applyBorder="1" applyAlignment="1">
      <alignment horizontal="center" vertical="center" wrapText="1"/>
    </xf>
    <xf numFmtId="180" fontId="12" fillId="0" borderId="60" xfId="0" applyNumberFormat="1" applyFont="1" applyBorder="1" applyAlignment="1">
      <alignment horizontal="center" vertical="center"/>
    </xf>
    <xf numFmtId="180" fontId="12" fillId="0" borderId="61" xfId="0" applyNumberFormat="1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shrinkToFit="1"/>
    </xf>
    <xf numFmtId="178" fontId="12" fillId="0" borderId="78" xfId="0" applyNumberFormat="1" applyFont="1" applyBorder="1" applyAlignment="1">
      <alignment horizontal="center" vertical="center"/>
    </xf>
    <xf numFmtId="177" fontId="12" fillId="0" borderId="61" xfId="0" applyNumberFormat="1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178" fontId="12" fillId="0" borderId="61" xfId="0" applyNumberFormat="1" applyFont="1" applyBorder="1" applyAlignment="1">
      <alignment horizontal="center" vertical="center"/>
    </xf>
    <xf numFmtId="177" fontId="12" fillId="0" borderId="78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177" fontId="4" fillId="0" borderId="75" xfId="0" applyNumberFormat="1" applyFont="1" applyBorder="1" applyAlignment="1">
      <alignment vertical="center"/>
    </xf>
    <xf numFmtId="176" fontId="4" fillId="0" borderId="33" xfId="0" applyNumberFormat="1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180" fontId="12" fillId="0" borderId="36" xfId="0" applyNumberFormat="1" applyFont="1" applyBorder="1" applyAlignment="1">
      <alignment horizontal="center" vertical="center" shrinkToFit="1"/>
    </xf>
    <xf numFmtId="182" fontId="12" fillId="0" borderId="37" xfId="0" applyNumberFormat="1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7" xfId="0" applyFont="1" applyBorder="1" applyAlignment="1">
      <alignment vertical="center" wrapText="1"/>
    </xf>
    <xf numFmtId="180" fontId="13" fillId="0" borderId="35" xfId="0" applyNumberFormat="1" applyFont="1" applyBorder="1" applyAlignment="1">
      <alignment horizontal="center" vertical="center"/>
    </xf>
    <xf numFmtId="180" fontId="13" fillId="0" borderId="36" xfId="0" applyNumberFormat="1" applyFont="1" applyBorder="1" applyAlignment="1">
      <alignment horizontal="center" vertical="center" shrinkToFit="1"/>
    </xf>
    <xf numFmtId="176" fontId="13" fillId="0" borderId="36" xfId="0" applyNumberFormat="1" applyFont="1" applyBorder="1">
      <alignment vertical="center"/>
    </xf>
    <xf numFmtId="0" fontId="13" fillId="0" borderId="36" xfId="0" applyFont="1" applyBorder="1" applyAlignment="1">
      <alignment horizontal="center" vertical="center" shrinkToFit="1"/>
    </xf>
    <xf numFmtId="178" fontId="13" fillId="0" borderId="36" xfId="0" applyNumberFormat="1" applyFont="1" applyBorder="1" applyAlignment="1">
      <alignment horizontal="center" vertical="center"/>
    </xf>
    <xf numFmtId="182" fontId="13" fillId="0" borderId="37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182" fontId="13" fillId="0" borderId="36" xfId="0" applyNumberFormat="1" applyFont="1" applyBorder="1" applyAlignment="1">
      <alignment horizontal="center" vertical="center"/>
    </xf>
    <xf numFmtId="178" fontId="13" fillId="0" borderId="36" xfId="0" applyNumberFormat="1" applyFont="1" applyBorder="1" applyAlignment="1">
      <alignment horizontal="center" vertical="center" shrinkToFit="1"/>
    </xf>
    <xf numFmtId="180" fontId="4" fillId="0" borderId="60" xfId="0" applyNumberFormat="1" applyFont="1" applyBorder="1" applyAlignment="1">
      <alignment horizontal="center" vertical="center"/>
    </xf>
    <xf numFmtId="176" fontId="4" fillId="0" borderId="61" xfId="0" applyNumberFormat="1" applyFont="1" applyBorder="1">
      <alignment vertical="center"/>
    </xf>
    <xf numFmtId="0" fontId="4" fillId="0" borderId="61" xfId="0" applyFont="1" applyBorder="1" applyAlignment="1">
      <alignment horizontal="center" vertical="center" shrinkToFit="1"/>
    </xf>
    <xf numFmtId="178" fontId="4" fillId="0" borderId="61" xfId="0" applyNumberFormat="1" applyFont="1" applyBorder="1" applyAlignment="1">
      <alignment horizontal="center" vertical="center"/>
    </xf>
    <xf numFmtId="177" fontId="4" fillId="0" borderId="61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177" fontId="12" fillId="0" borderId="61" xfId="0" applyNumberFormat="1" applyFont="1" applyBorder="1" applyAlignment="1">
      <alignment horizontal="right" vertical="center"/>
    </xf>
    <xf numFmtId="177" fontId="12" fillId="0" borderId="36" xfId="0" applyNumberFormat="1" applyFont="1" applyBorder="1" applyAlignment="1">
      <alignment horizontal="right" vertical="center"/>
    </xf>
    <xf numFmtId="180" fontId="4" fillId="0" borderId="61" xfId="0" applyNumberFormat="1" applyFont="1" applyBorder="1" applyAlignment="1">
      <alignment horizontal="center" vertical="center"/>
    </xf>
    <xf numFmtId="178" fontId="4" fillId="0" borderId="78" xfId="0" applyNumberFormat="1" applyFont="1" applyBorder="1" applyAlignment="1">
      <alignment horizontal="center" vertical="center"/>
    </xf>
    <xf numFmtId="178" fontId="4" fillId="0" borderId="60" xfId="0" applyNumberFormat="1" applyFont="1" applyBorder="1" applyAlignment="1">
      <alignment horizontal="center" vertical="center"/>
    </xf>
    <xf numFmtId="177" fontId="4" fillId="0" borderId="80" xfId="0" applyNumberFormat="1" applyFont="1" applyBorder="1" applyAlignment="1">
      <alignment horizontal="center" vertical="center"/>
    </xf>
    <xf numFmtId="177" fontId="4" fillId="0" borderId="78" xfId="0" applyNumberFormat="1" applyFont="1" applyBorder="1" applyAlignment="1">
      <alignment horizontal="center" vertical="center"/>
    </xf>
    <xf numFmtId="0" fontId="4" fillId="0" borderId="80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84" fontId="4" fillId="0" borderId="0" xfId="0" applyNumberFormat="1" applyFont="1">
      <alignment vertical="center"/>
    </xf>
    <xf numFmtId="0" fontId="4" fillId="0" borderId="13" xfId="0" applyFont="1" applyBorder="1" applyAlignment="1">
      <alignment vertical="center" wrapText="1"/>
    </xf>
    <xf numFmtId="177" fontId="10" fillId="0" borderId="59" xfId="0" applyNumberFormat="1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177" fontId="4" fillId="0" borderId="36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vertical="center" shrinkToFit="1"/>
    </xf>
    <xf numFmtId="0" fontId="4" fillId="0" borderId="41" xfId="0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shrinkToFit="1"/>
    </xf>
    <xf numFmtId="177" fontId="13" fillId="0" borderId="36" xfId="0" applyNumberFormat="1" applyFont="1" applyBorder="1" applyAlignment="1">
      <alignment vertical="center"/>
    </xf>
    <xf numFmtId="183" fontId="13" fillId="0" borderId="36" xfId="0" applyNumberFormat="1" applyFont="1" applyBorder="1" applyAlignment="1">
      <alignment horizontal="right" vertical="center"/>
    </xf>
    <xf numFmtId="177" fontId="13" fillId="0" borderId="46" xfId="0" applyNumberFormat="1" applyFont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182" fontId="4" fillId="0" borderId="36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9" fontId="4" fillId="0" borderId="64" xfId="1" applyFont="1" applyFill="1" applyBorder="1" applyAlignment="1">
      <alignment horizontal="center" vertical="center"/>
    </xf>
    <xf numFmtId="49" fontId="4" fillId="0" borderId="79" xfId="0" applyNumberFormat="1" applyFont="1" applyBorder="1" applyAlignment="1">
      <alignment horizontal="center" vertical="center" wrapText="1"/>
    </xf>
    <xf numFmtId="177" fontId="4" fillId="0" borderId="61" xfId="0" applyNumberFormat="1" applyFont="1" applyFill="1" applyBorder="1" applyAlignment="1">
      <alignment horizontal="right" vertical="center"/>
    </xf>
    <xf numFmtId="176" fontId="12" fillId="0" borderId="36" xfId="0" applyNumberFormat="1" applyFont="1" applyBorder="1" applyAlignment="1">
      <alignment horizontal="center" vertical="center" shrinkToFit="1"/>
    </xf>
    <xf numFmtId="178" fontId="12" fillId="0" borderId="36" xfId="0" applyNumberFormat="1" applyFont="1" applyBorder="1" applyAlignment="1">
      <alignment horizontal="center" vertical="center" shrinkToFit="1"/>
    </xf>
    <xf numFmtId="0" fontId="4" fillId="0" borderId="73" xfId="0" applyFont="1" applyBorder="1" applyAlignment="1">
      <alignment wrapText="1"/>
    </xf>
    <xf numFmtId="0" fontId="4" fillId="0" borderId="79" xfId="0" applyFont="1" applyBorder="1" applyAlignment="1">
      <alignment wrapText="1"/>
    </xf>
    <xf numFmtId="0" fontId="0" fillId="0" borderId="73" xfId="0" applyBorder="1" applyAlignment="1"/>
    <xf numFmtId="0" fontId="4" fillId="0" borderId="78" xfId="0" applyFont="1" applyBorder="1" applyAlignment="1">
      <alignment horizontal="center" vertical="center" wrapText="1"/>
    </xf>
    <xf numFmtId="9" fontId="4" fillId="0" borderId="80" xfId="1" applyFont="1" applyFill="1" applyBorder="1" applyAlignment="1">
      <alignment horizontal="center" vertical="center"/>
    </xf>
    <xf numFmtId="0" fontId="0" fillId="0" borderId="47" xfId="0" applyBorder="1" applyAlignment="1"/>
    <xf numFmtId="0" fontId="12" fillId="0" borderId="37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176" fontId="12" fillId="0" borderId="36" xfId="0" applyNumberFormat="1" applyFont="1" applyBorder="1" applyAlignment="1">
      <alignment vertical="center"/>
    </xf>
    <xf numFmtId="177" fontId="12" fillId="0" borderId="37" xfId="0" applyNumberFormat="1" applyFont="1" applyBorder="1" applyAlignment="1">
      <alignment horizontal="center" vertical="center"/>
    </xf>
    <xf numFmtId="176" fontId="12" fillId="0" borderId="61" xfId="0" applyNumberFormat="1" applyFont="1" applyBorder="1" applyAlignment="1">
      <alignment vertical="center"/>
    </xf>
    <xf numFmtId="177" fontId="12" fillId="0" borderId="81" xfId="0" applyNumberFormat="1" applyFont="1" applyBorder="1" applyAlignment="1">
      <alignment horizontal="center" vertical="center"/>
    </xf>
    <xf numFmtId="185" fontId="12" fillId="0" borderId="44" xfId="0" applyNumberFormat="1" applyFont="1" applyBorder="1" applyAlignment="1">
      <alignment horizontal="center" vertical="center"/>
    </xf>
    <xf numFmtId="185" fontId="12" fillId="0" borderId="36" xfId="0" applyNumberFormat="1" applyFont="1" applyBorder="1" applyAlignment="1">
      <alignment horizontal="center" vertical="center"/>
    </xf>
    <xf numFmtId="183" fontId="12" fillId="0" borderId="36" xfId="0" applyNumberFormat="1" applyFont="1" applyBorder="1" applyAlignment="1">
      <alignment vertical="center"/>
    </xf>
    <xf numFmtId="0" fontId="12" fillId="0" borderId="36" xfId="0" applyFont="1" applyBorder="1" applyAlignment="1">
      <alignment horizontal="center" vertical="center"/>
    </xf>
    <xf numFmtId="9" fontId="12" fillId="0" borderId="37" xfId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85" fontId="12" fillId="0" borderId="82" xfId="0" applyNumberFormat="1" applyFont="1" applyBorder="1" applyAlignment="1">
      <alignment horizontal="center" vertical="center"/>
    </xf>
    <xf numFmtId="185" fontId="12" fillId="0" borderId="39" xfId="0" applyNumberFormat="1" applyFont="1" applyBorder="1" applyAlignment="1">
      <alignment horizontal="center" vertical="center"/>
    </xf>
    <xf numFmtId="183" fontId="12" fillId="0" borderId="39" xfId="0" applyNumberFormat="1" applyFont="1" applyBorder="1" applyAlignment="1">
      <alignment vertical="center"/>
    </xf>
    <xf numFmtId="0" fontId="12" fillId="0" borderId="39" xfId="0" applyFont="1" applyBorder="1" applyAlignment="1">
      <alignment horizontal="center" vertical="center"/>
    </xf>
    <xf numFmtId="9" fontId="12" fillId="0" borderId="40" xfId="1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 shrinkToFit="1"/>
    </xf>
    <xf numFmtId="0" fontId="12" fillId="0" borderId="63" xfId="0" applyFont="1" applyBorder="1" applyAlignment="1">
      <alignment vertical="center" wrapText="1"/>
    </xf>
    <xf numFmtId="177" fontId="4" fillId="0" borderId="83" xfId="0" applyNumberFormat="1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/>
    </xf>
    <xf numFmtId="177" fontId="4" fillId="0" borderId="40" xfId="0" applyNumberFormat="1" applyFont="1" applyBorder="1">
      <alignment vertical="center"/>
    </xf>
    <xf numFmtId="178" fontId="4" fillId="0" borderId="39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>
      <alignment vertical="center"/>
    </xf>
    <xf numFmtId="177" fontId="4" fillId="0" borderId="39" xfId="0" applyNumberFormat="1" applyFont="1" applyBorder="1">
      <alignment vertical="center"/>
    </xf>
    <xf numFmtId="0" fontId="4" fillId="0" borderId="39" xfId="0" applyFont="1" applyBorder="1" applyAlignment="1">
      <alignment horizontal="center" vertical="center" shrinkToFit="1"/>
    </xf>
    <xf numFmtId="182" fontId="4" fillId="0" borderId="39" xfId="0" applyNumberFormat="1" applyFont="1" applyBorder="1" applyAlignment="1">
      <alignment horizontal="center" vertical="center"/>
    </xf>
    <xf numFmtId="183" fontId="4" fillId="0" borderId="39" xfId="0" applyNumberFormat="1" applyFont="1" applyBorder="1">
      <alignment vertical="center"/>
    </xf>
    <xf numFmtId="182" fontId="4" fillId="0" borderId="40" xfId="0" applyNumberFormat="1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/>
    </xf>
    <xf numFmtId="180" fontId="4" fillId="0" borderId="39" xfId="0" applyNumberFormat="1" applyFont="1" applyBorder="1" applyAlignment="1">
      <alignment horizontal="center" vertical="center" shrinkToFit="1"/>
    </xf>
    <xf numFmtId="180" fontId="4" fillId="0" borderId="38" xfId="0" applyNumberFormat="1" applyFont="1" applyBorder="1" applyAlignment="1">
      <alignment horizontal="center" vertical="center"/>
    </xf>
    <xf numFmtId="0" fontId="4" fillId="0" borderId="85" xfId="0" applyFont="1" applyBorder="1" applyAlignment="1">
      <alignment vertical="center" shrinkToFit="1"/>
    </xf>
    <xf numFmtId="0" fontId="4" fillId="0" borderId="81" xfId="0" applyFont="1" applyBorder="1" applyAlignment="1">
      <alignment vertical="center" wrapText="1"/>
    </xf>
    <xf numFmtId="177" fontId="4" fillId="2" borderId="86" xfId="0" applyNumberFormat="1" applyFont="1" applyFill="1" applyBorder="1" applyAlignment="1">
      <alignment horizontal="center" vertical="center"/>
    </xf>
    <xf numFmtId="177" fontId="4" fillId="0" borderId="61" xfId="0" applyNumberFormat="1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/>
    </xf>
    <xf numFmtId="177" fontId="4" fillId="0" borderId="81" xfId="0" applyNumberFormat="1" applyFont="1" applyBorder="1">
      <alignment vertical="center"/>
    </xf>
    <xf numFmtId="178" fontId="4" fillId="0" borderId="61" xfId="0" applyNumberFormat="1" applyFont="1" applyBorder="1" applyAlignment="1">
      <alignment horizontal="center" vertical="center" shrinkToFit="1"/>
    </xf>
    <xf numFmtId="176" fontId="4" fillId="0" borderId="61" xfId="0" applyNumberFormat="1" applyFont="1" applyBorder="1" applyAlignment="1">
      <alignment horizontal="center" vertical="center" shrinkToFit="1"/>
    </xf>
    <xf numFmtId="177" fontId="12" fillId="0" borderId="86" xfId="0" applyNumberFormat="1" applyFont="1" applyBorder="1" applyAlignment="1">
      <alignment horizontal="center" vertical="center"/>
    </xf>
    <xf numFmtId="177" fontId="12" fillId="0" borderId="61" xfId="0" applyNumberFormat="1" applyFont="1" applyBorder="1">
      <alignment vertical="center"/>
    </xf>
    <xf numFmtId="182" fontId="12" fillId="0" borderId="61" xfId="0" applyNumberFormat="1" applyFont="1" applyBorder="1" applyAlignment="1">
      <alignment horizontal="center" vertical="center"/>
    </xf>
    <xf numFmtId="176" fontId="12" fillId="0" borderId="61" xfId="0" applyNumberFormat="1" applyFont="1" applyBorder="1">
      <alignment vertical="center"/>
    </xf>
    <xf numFmtId="0" fontId="12" fillId="0" borderId="62" xfId="0" applyFont="1" applyBorder="1" applyAlignment="1">
      <alignment horizontal="center" vertical="center"/>
    </xf>
    <xf numFmtId="182" fontId="12" fillId="0" borderId="81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vertical="center" shrinkToFit="1"/>
    </xf>
    <xf numFmtId="180" fontId="12" fillId="2" borderId="61" xfId="0" applyNumberFormat="1" applyFont="1" applyFill="1" applyBorder="1" applyAlignment="1">
      <alignment horizontal="center" vertical="center" shrinkToFit="1"/>
    </xf>
    <xf numFmtId="0" fontId="12" fillId="0" borderId="87" xfId="0" applyFont="1" applyBorder="1" applyAlignment="1">
      <alignment vertical="center" shrinkToFit="1"/>
    </xf>
    <xf numFmtId="0" fontId="12" fillId="0" borderId="81" xfId="0" applyFont="1" applyBorder="1" applyAlignment="1">
      <alignment vertical="center" wrapText="1"/>
    </xf>
    <xf numFmtId="0" fontId="12" fillId="0" borderId="61" xfId="0" applyFont="1" applyBorder="1" applyAlignment="1">
      <alignment horizontal="center" vertical="center"/>
    </xf>
    <xf numFmtId="177" fontId="12" fillId="0" borderId="61" xfId="0" applyNumberFormat="1" applyFont="1" applyBorder="1" applyAlignment="1">
      <alignment horizontal="center" vertical="center" shrinkToFit="1"/>
    </xf>
    <xf numFmtId="177" fontId="12" fillId="0" borderId="81" xfId="0" applyNumberFormat="1" applyFont="1" applyBorder="1">
      <alignment vertical="center"/>
    </xf>
    <xf numFmtId="178" fontId="12" fillId="0" borderId="61" xfId="0" applyNumberFormat="1" applyFont="1" applyBorder="1" applyAlignment="1">
      <alignment horizontal="center" vertical="center" shrinkToFit="1"/>
    </xf>
    <xf numFmtId="176" fontId="12" fillId="0" borderId="61" xfId="0" applyNumberFormat="1" applyFont="1" applyBorder="1" applyAlignment="1">
      <alignment horizontal="center" vertical="center" shrinkToFit="1"/>
    </xf>
    <xf numFmtId="177" fontId="12" fillId="2" borderId="86" xfId="0" applyNumberFormat="1" applyFont="1" applyFill="1" applyBorder="1" applyAlignment="1">
      <alignment horizontal="center" vertical="center"/>
    </xf>
    <xf numFmtId="177" fontId="18" fillId="0" borderId="86" xfId="0" applyNumberFormat="1" applyFont="1" applyBorder="1" applyAlignment="1">
      <alignment horizontal="center" vertical="center"/>
    </xf>
    <xf numFmtId="177" fontId="18" fillId="0" borderId="61" xfId="0" applyNumberFormat="1" applyFont="1" applyBorder="1">
      <alignment vertical="center"/>
    </xf>
    <xf numFmtId="0" fontId="18" fillId="0" borderId="61" xfId="0" applyFont="1" applyBorder="1" applyAlignment="1">
      <alignment horizontal="center" vertical="center" shrinkToFit="1"/>
    </xf>
    <xf numFmtId="182" fontId="18" fillId="0" borderId="61" xfId="0" applyNumberFormat="1" applyFont="1" applyBorder="1" applyAlignment="1">
      <alignment horizontal="center" vertical="center"/>
    </xf>
    <xf numFmtId="176" fontId="18" fillId="0" borderId="61" xfId="0" applyNumberFormat="1" applyFont="1" applyBorder="1">
      <alignment vertical="center"/>
    </xf>
    <xf numFmtId="0" fontId="18" fillId="0" borderId="62" xfId="0" applyFont="1" applyBorder="1" applyAlignment="1">
      <alignment horizontal="center" vertical="center"/>
    </xf>
    <xf numFmtId="0" fontId="18" fillId="0" borderId="81" xfId="0" applyFont="1" applyBorder="1" applyAlignment="1">
      <alignment vertical="center" wrapText="1"/>
    </xf>
    <xf numFmtId="0" fontId="18" fillId="0" borderId="61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177" fontId="18" fillId="2" borderId="86" xfId="0" applyNumberFormat="1" applyFont="1" applyFill="1" applyBorder="1" applyAlignment="1">
      <alignment horizontal="center" vertical="center"/>
    </xf>
    <xf numFmtId="177" fontId="18" fillId="0" borderId="61" xfId="0" applyNumberFormat="1" applyFont="1" applyBorder="1" applyAlignment="1">
      <alignment horizontal="center" vertical="center" shrinkToFit="1"/>
    </xf>
    <xf numFmtId="177" fontId="18" fillId="0" borderId="81" xfId="0" applyNumberFormat="1" applyFont="1" applyBorder="1">
      <alignment vertical="center"/>
    </xf>
    <xf numFmtId="178" fontId="18" fillId="0" borderId="61" xfId="0" applyNumberFormat="1" applyFont="1" applyBorder="1" applyAlignment="1">
      <alignment horizontal="center" vertical="center" shrinkToFit="1"/>
    </xf>
    <xf numFmtId="176" fontId="18" fillId="0" borderId="61" xfId="0" applyNumberFormat="1" applyFont="1" applyBorder="1" applyAlignment="1">
      <alignment horizontal="center" vertical="center" shrinkToFit="1"/>
    </xf>
    <xf numFmtId="180" fontId="12" fillId="0" borderId="61" xfId="0" applyNumberFormat="1" applyFont="1" applyBorder="1" applyAlignment="1">
      <alignment horizontal="center" vertical="center" shrinkToFit="1"/>
    </xf>
    <xf numFmtId="0" fontId="13" fillId="0" borderId="81" xfId="0" applyFont="1" applyBorder="1" applyAlignment="1">
      <alignment vertical="center" wrapText="1"/>
    </xf>
    <xf numFmtId="0" fontId="13" fillId="0" borderId="61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177" fontId="13" fillId="2" borderId="86" xfId="0" applyNumberFormat="1" applyFont="1" applyFill="1" applyBorder="1" applyAlignment="1">
      <alignment horizontal="center" vertical="center"/>
    </xf>
    <xf numFmtId="177" fontId="13" fillId="0" borderId="61" xfId="0" applyNumberFormat="1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/>
    </xf>
    <xf numFmtId="177" fontId="13" fillId="0" borderId="81" xfId="0" applyNumberFormat="1" applyFont="1" applyBorder="1">
      <alignment vertical="center"/>
    </xf>
    <xf numFmtId="178" fontId="13" fillId="0" borderId="61" xfId="0" applyNumberFormat="1" applyFont="1" applyBorder="1" applyAlignment="1">
      <alignment horizontal="center" vertical="center" shrinkToFit="1"/>
    </xf>
    <xf numFmtId="176" fontId="13" fillId="0" borderId="61" xfId="0" applyNumberFormat="1" applyFont="1" applyBorder="1" applyAlignment="1">
      <alignment horizontal="center" vertical="center" shrinkToFit="1"/>
    </xf>
    <xf numFmtId="176" fontId="13" fillId="0" borderId="61" xfId="0" applyNumberFormat="1" applyFont="1" applyBorder="1">
      <alignment vertical="center"/>
    </xf>
    <xf numFmtId="177" fontId="13" fillId="0" borderId="86" xfId="0" applyNumberFormat="1" applyFont="1" applyBorder="1" applyAlignment="1">
      <alignment horizontal="center" vertical="center"/>
    </xf>
    <xf numFmtId="177" fontId="13" fillId="0" borderId="61" xfId="0" applyNumberFormat="1" applyFont="1" applyBorder="1">
      <alignment vertical="center"/>
    </xf>
    <xf numFmtId="0" fontId="13" fillId="0" borderId="61" xfId="0" applyFont="1" applyBorder="1" applyAlignment="1">
      <alignment horizontal="center" vertical="center" shrinkToFit="1"/>
    </xf>
    <xf numFmtId="182" fontId="13" fillId="0" borderId="61" xfId="0" applyNumberFormat="1" applyFont="1" applyBorder="1" applyAlignment="1">
      <alignment horizontal="center" vertical="center"/>
    </xf>
    <xf numFmtId="182" fontId="13" fillId="0" borderId="81" xfId="0" applyNumberFormat="1" applyFont="1" applyBorder="1" applyAlignment="1">
      <alignment horizontal="center" vertical="center"/>
    </xf>
    <xf numFmtId="178" fontId="13" fillId="0" borderId="61" xfId="0" applyNumberFormat="1" applyFont="1" applyBorder="1" applyAlignment="1">
      <alignment horizontal="center" vertical="center"/>
    </xf>
    <xf numFmtId="180" fontId="13" fillId="0" borderId="61" xfId="0" applyNumberFormat="1" applyFont="1" applyBorder="1" applyAlignment="1">
      <alignment horizontal="center" vertical="center" shrinkToFit="1"/>
    </xf>
    <xf numFmtId="180" fontId="13" fillId="0" borderId="60" xfId="0" applyNumberFormat="1" applyFont="1" applyBorder="1" applyAlignment="1">
      <alignment horizontal="center" vertical="center"/>
    </xf>
    <xf numFmtId="0" fontId="13" fillId="0" borderId="87" xfId="0" applyFont="1" applyBorder="1" applyAlignment="1">
      <alignment vertical="center" shrinkToFit="1"/>
    </xf>
    <xf numFmtId="177" fontId="4" fillId="0" borderId="86" xfId="0" applyNumberFormat="1" applyFont="1" applyBorder="1" applyAlignment="1">
      <alignment horizontal="center" vertical="center"/>
    </xf>
    <xf numFmtId="177" fontId="4" fillId="0" borderId="61" xfId="0" applyNumberFormat="1" applyFont="1" applyBorder="1">
      <alignment vertical="center"/>
    </xf>
    <xf numFmtId="182" fontId="4" fillId="0" borderId="61" xfId="0" applyNumberFormat="1" applyFont="1" applyBorder="1" applyAlignment="1">
      <alignment horizontal="center" vertical="center"/>
    </xf>
    <xf numFmtId="182" fontId="4" fillId="0" borderId="81" xfId="0" applyNumberFormat="1" applyFont="1" applyBorder="1" applyAlignment="1">
      <alignment horizontal="center" vertical="center"/>
    </xf>
    <xf numFmtId="180" fontId="4" fillId="0" borderId="61" xfId="0" applyNumberFormat="1" applyFont="1" applyBorder="1" applyAlignment="1">
      <alignment horizontal="center" vertical="center" shrinkToFit="1"/>
    </xf>
    <xf numFmtId="0" fontId="4" fillId="0" borderId="87" xfId="0" applyFont="1" applyBorder="1" applyAlignment="1">
      <alignment vertical="center" shrinkToFit="1"/>
    </xf>
    <xf numFmtId="178" fontId="13" fillId="0" borderId="61" xfId="0" applyNumberFormat="1" applyFont="1" applyBorder="1" applyAlignment="1">
      <alignment horizontal="right" vertical="center"/>
    </xf>
    <xf numFmtId="177" fontId="13" fillId="0" borderId="61" xfId="0" applyNumberFormat="1" applyFont="1" applyBorder="1" applyAlignment="1">
      <alignment horizontal="center" vertical="center"/>
    </xf>
    <xf numFmtId="178" fontId="4" fillId="0" borderId="61" xfId="0" applyNumberFormat="1" applyFont="1" applyBorder="1" applyAlignment="1">
      <alignment horizontal="right" vertical="center"/>
    </xf>
    <xf numFmtId="0" fontId="12" fillId="2" borderId="62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180" fontId="4" fillId="2" borderId="61" xfId="0" applyNumberFormat="1" applyFont="1" applyFill="1" applyBorder="1" applyAlignment="1">
      <alignment horizontal="center" vertical="center" shrinkToFit="1"/>
    </xf>
    <xf numFmtId="180" fontId="4" fillId="2" borderId="60" xfId="0" applyNumberFormat="1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178" fontId="4" fillId="0" borderId="22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 shrinkToFit="1"/>
    </xf>
    <xf numFmtId="176" fontId="4" fillId="0" borderId="36" xfId="0" applyNumberFormat="1" applyFont="1" applyBorder="1" applyAlignment="1"/>
    <xf numFmtId="180" fontId="4" fillId="0" borderId="36" xfId="0" applyNumberFormat="1" applyFont="1" applyBorder="1" applyAlignment="1">
      <alignment horizontal="center"/>
    </xf>
    <xf numFmtId="180" fontId="4" fillId="0" borderId="35" xfId="0" applyNumberFormat="1" applyFont="1" applyBorder="1" applyAlignment="1">
      <alignment horizontal="center"/>
    </xf>
    <xf numFmtId="182" fontId="4" fillId="2" borderId="81" xfId="0" applyNumberFormat="1" applyFont="1" applyFill="1" applyBorder="1" applyAlignment="1">
      <alignment horizontal="center" vertical="center"/>
    </xf>
    <xf numFmtId="177" fontId="4" fillId="2" borderId="61" xfId="0" applyNumberFormat="1" applyFont="1" applyFill="1" applyBorder="1">
      <alignment vertical="center"/>
    </xf>
    <xf numFmtId="178" fontId="4" fillId="2" borderId="22" xfId="0" applyNumberFormat="1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 shrinkToFit="1"/>
    </xf>
    <xf numFmtId="176" fontId="4" fillId="2" borderId="36" xfId="0" applyNumberFormat="1" applyFont="1" applyFill="1" applyBorder="1" applyAlignment="1"/>
    <xf numFmtId="180" fontId="4" fillId="2" borderId="36" xfId="0" applyNumberFormat="1" applyFont="1" applyFill="1" applyBorder="1" applyAlignment="1">
      <alignment horizontal="center"/>
    </xf>
    <xf numFmtId="180" fontId="4" fillId="2" borderId="35" xfId="0" applyNumberFormat="1" applyFont="1" applyFill="1" applyBorder="1" applyAlignment="1">
      <alignment horizontal="center"/>
    </xf>
    <xf numFmtId="0" fontId="19" fillId="2" borderId="61" xfId="0" applyFont="1" applyFill="1" applyBorder="1" applyAlignment="1">
      <alignment horizontal="center" vertical="center" shrinkToFit="1"/>
    </xf>
    <xf numFmtId="182" fontId="19" fillId="2" borderId="61" xfId="0" applyNumberFormat="1" applyFont="1" applyFill="1" applyBorder="1" applyAlignment="1">
      <alignment horizontal="center" vertical="center"/>
    </xf>
    <xf numFmtId="176" fontId="19" fillId="2" borderId="36" xfId="0" applyNumberFormat="1" applyFont="1" applyFill="1" applyBorder="1" applyAlignment="1"/>
    <xf numFmtId="178" fontId="12" fillId="0" borderId="22" xfId="0" applyNumberFormat="1" applyFont="1" applyBorder="1" applyAlignment="1">
      <alignment horizontal="center"/>
    </xf>
    <xf numFmtId="0" fontId="12" fillId="0" borderId="36" xfId="0" applyFont="1" applyBorder="1" applyAlignment="1">
      <alignment horizontal="center" shrinkToFit="1"/>
    </xf>
    <xf numFmtId="176" fontId="12" fillId="0" borderId="36" xfId="0" applyNumberFormat="1" applyFont="1" applyBorder="1" applyAlignment="1"/>
    <xf numFmtId="180" fontId="12" fillId="2" borderId="36" xfId="0" applyNumberFormat="1" applyFont="1" applyFill="1" applyBorder="1" applyAlignment="1">
      <alignment horizontal="center"/>
    </xf>
    <xf numFmtId="180" fontId="12" fillId="2" borderId="35" xfId="0" applyNumberFormat="1" applyFont="1" applyFill="1" applyBorder="1" applyAlignment="1">
      <alignment horizontal="center"/>
    </xf>
    <xf numFmtId="177" fontId="4" fillId="0" borderId="36" xfId="0" applyNumberFormat="1" applyFont="1" applyBorder="1" applyAlignment="1">
      <alignment horizontal="right" vertical="center"/>
    </xf>
    <xf numFmtId="186" fontId="4" fillId="0" borderId="86" xfId="1" applyNumberFormat="1" applyFont="1" applyFill="1" applyBorder="1" applyAlignment="1">
      <alignment horizontal="center" vertical="center"/>
    </xf>
    <xf numFmtId="186" fontId="4" fillId="0" borderId="86" xfId="0" applyNumberFormat="1" applyFont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shrinkToFit="1"/>
    </xf>
    <xf numFmtId="177" fontId="4" fillId="2" borderId="61" xfId="0" applyNumberFormat="1" applyFont="1" applyFill="1" applyBorder="1" applyAlignment="1">
      <alignment horizontal="center" vertical="center" shrinkToFit="1"/>
    </xf>
    <xf numFmtId="186" fontId="13" fillId="0" borderId="86" xfId="0" applyNumberFormat="1" applyFont="1" applyBorder="1" applyAlignment="1">
      <alignment horizontal="center" vertical="center"/>
    </xf>
    <xf numFmtId="177" fontId="4" fillId="0" borderId="37" xfId="0" applyNumberFormat="1" applyFont="1" applyBorder="1">
      <alignment vertical="center"/>
    </xf>
    <xf numFmtId="186" fontId="4" fillId="0" borderId="46" xfId="0" applyNumberFormat="1" applyFont="1" applyBorder="1" applyAlignment="1">
      <alignment horizontal="center" vertical="center"/>
    </xf>
    <xf numFmtId="177" fontId="4" fillId="0" borderId="36" xfId="0" applyNumberFormat="1" applyFont="1" applyBorder="1">
      <alignment vertical="center"/>
    </xf>
    <xf numFmtId="0" fontId="4" fillId="0" borderId="21" xfId="0" applyFont="1" applyBorder="1" applyAlignment="1">
      <alignment vertical="center" shrinkToFit="1"/>
    </xf>
    <xf numFmtId="186" fontId="13" fillId="0" borderId="46" xfId="0" applyNumberFormat="1" applyFont="1" applyBorder="1" applyAlignment="1">
      <alignment horizontal="center" vertical="center"/>
    </xf>
    <xf numFmtId="177" fontId="13" fillId="0" borderId="36" xfId="0" applyNumberFormat="1" applyFont="1" applyBorder="1">
      <alignment vertical="center"/>
    </xf>
    <xf numFmtId="0" fontId="13" fillId="0" borderId="21" xfId="0" applyFont="1" applyBorder="1" applyAlignment="1">
      <alignment vertical="center" shrinkToFit="1"/>
    </xf>
    <xf numFmtId="0" fontId="4" fillId="0" borderId="43" xfId="0" applyFont="1" applyBorder="1" applyAlignment="1">
      <alignment horizontal="center" vertical="center"/>
    </xf>
    <xf numFmtId="177" fontId="4" fillId="0" borderId="68" xfId="0" applyNumberFormat="1" applyFont="1" applyBorder="1">
      <alignment vertical="center"/>
    </xf>
    <xf numFmtId="186" fontId="4" fillId="0" borderId="77" xfId="0" applyNumberFormat="1" applyFont="1" applyBorder="1" applyAlignment="1">
      <alignment horizontal="center" vertical="center"/>
    </xf>
    <xf numFmtId="177" fontId="4" fillId="0" borderId="41" xfId="0" applyNumberFormat="1" applyFont="1" applyBorder="1">
      <alignment vertical="center"/>
    </xf>
    <xf numFmtId="0" fontId="4" fillId="0" borderId="85" xfId="0" applyFont="1" applyBorder="1" applyAlignment="1">
      <alignment horizontal="left" vertical="center" shrinkToFit="1"/>
    </xf>
    <xf numFmtId="180" fontId="12" fillId="0" borderId="38" xfId="0" applyNumberFormat="1" applyFont="1" applyBorder="1" applyAlignment="1">
      <alignment horizontal="center" vertical="center"/>
    </xf>
    <xf numFmtId="180" fontId="12" fillId="0" borderId="39" xfId="0" applyNumberFormat="1" applyFont="1" applyBorder="1" applyAlignment="1">
      <alignment horizontal="center" vertical="center" shrinkToFit="1"/>
    </xf>
    <xf numFmtId="176" fontId="12" fillId="0" borderId="39" xfId="0" applyNumberFormat="1" applyFont="1" applyBorder="1">
      <alignment vertical="center"/>
    </xf>
    <xf numFmtId="0" fontId="12" fillId="0" borderId="39" xfId="0" applyFont="1" applyBorder="1" applyAlignment="1">
      <alignment horizontal="center" vertical="center" shrinkToFit="1"/>
    </xf>
    <xf numFmtId="178" fontId="12" fillId="0" borderId="39" xfId="0" applyNumberFormat="1" applyFont="1" applyBorder="1" applyAlignment="1">
      <alignment horizontal="center" vertical="center"/>
    </xf>
    <xf numFmtId="177" fontId="12" fillId="0" borderId="39" xfId="0" applyNumberFormat="1" applyFont="1" applyBorder="1" applyAlignment="1">
      <alignment vertical="center"/>
    </xf>
    <xf numFmtId="182" fontId="12" fillId="0" borderId="40" xfId="0" applyNumberFormat="1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183" fontId="13" fillId="0" borderId="39" xfId="0" applyNumberFormat="1" applyFont="1" applyBorder="1" applyAlignment="1">
      <alignment horizontal="right" vertical="center"/>
    </xf>
    <xf numFmtId="182" fontId="13" fillId="0" borderId="39" xfId="0" applyNumberFormat="1" applyFont="1" applyBorder="1" applyAlignment="1">
      <alignment horizontal="center" vertical="center"/>
    </xf>
    <xf numFmtId="176" fontId="12" fillId="0" borderId="39" xfId="0" applyNumberFormat="1" applyFont="1" applyBorder="1" applyAlignment="1">
      <alignment horizontal="center" vertical="center" shrinkToFit="1"/>
    </xf>
    <xf numFmtId="178" fontId="12" fillId="0" borderId="39" xfId="0" applyNumberFormat="1" applyFont="1" applyBorder="1" applyAlignment="1">
      <alignment horizontal="center" vertical="center" shrinkToFit="1"/>
    </xf>
    <xf numFmtId="177" fontId="12" fillId="0" borderId="40" xfId="0" applyNumberFormat="1" applyFont="1" applyBorder="1" applyAlignment="1">
      <alignment vertical="center"/>
    </xf>
    <xf numFmtId="0" fontId="4" fillId="0" borderId="82" xfId="0" applyFont="1" applyFill="1" applyBorder="1" applyAlignment="1">
      <alignment horizontal="center" vertical="center"/>
    </xf>
    <xf numFmtId="182" fontId="4" fillId="0" borderId="39" xfId="0" applyNumberFormat="1" applyFont="1" applyFill="1" applyBorder="1" applyAlignment="1">
      <alignment horizontal="center" vertical="center"/>
    </xf>
    <xf numFmtId="0" fontId="12" fillId="0" borderId="38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vertical="center" wrapText="1"/>
    </xf>
    <xf numFmtId="178" fontId="4" fillId="0" borderId="66" xfId="0" applyNumberFormat="1" applyFont="1" applyBorder="1" applyAlignment="1">
      <alignment horizontal="center" vertical="center"/>
    </xf>
    <xf numFmtId="176" fontId="4" fillId="0" borderId="66" xfId="0" applyNumberFormat="1" applyFont="1" applyBorder="1">
      <alignment vertical="center"/>
    </xf>
    <xf numFmtId="177" fontId="4" fillId="0" borderId="63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vertical="center" wrapText="1"/>
    </xf>
    <xf numFmtId="177" fontId="4" fillId="0" borderId="16" xfId="0" applyNumberFormat="1" applyFont="1" applyBorder="1">
      <alignment vertical="center"/>
    </xf>
    <xf numFmtId="176" fontId="4" fillId="0" borderId="33" xfId="0" applyNumberFormat="1" applyFont="1" applyBorder="1" applyAlignment="1">
      <alignment vertical="center" shrinkToFit="1"/>
    </xf>
    <xf numFmtId="177" fontId="4" fillId="0" borderId="33" xfId="0" applyNumberFormat="1" applyFont="1" applyBorder="1">
      <alignment vertical="center"/>
    </xf>
    <xf numFmtId="177" fontId="12" fillId="0" borderId="81" xfId="0" applyNumberFormat="1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177" fontId="19" fillId="0" borderId="0" xfId="0" applyNumberFormat="1" applyFont="1" applyAlignment="1">
      <alignment horizontal="center" vertical="center"/>
    </xf>
    <xf numFmtId="178" fontId="19" fillId="0" borderId="66" xfId="0" applyNumberFormat="1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9" fontId="19" fillId="0" borderId="63" xfId="1" applyFont="1" applyFill="1" applyBorder="1" applyAlignment="1">
      <alignment horizontal="center" vertical="center"/>
    </xf>
    <xf numFmtId="177" fontId="19" fillId="0" borderId="66" xfId="0" applyNumberFormat="1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 shrinkToFit="1"/>
    </xf>
    <xf numFmtId="178" fontId="19" fillId="0" borderId="84" xfId="0" applyNumberFormat="1" applyFont="1" applyBorder="1" applyAlignment="1">
      <alignment horizontal="center" vertical="center"/>
    </xf>
    <xf numFmtId="178" fontId="12" fillId="0" borderId="78" xfId="0" applyNumberFormat="1" applyFont="1" applyBorder="1" applyAlignment="1">
      <alignment horizontal="center"/>
    </xf>
    <xf numFmtId="0" fontId="12" fillId="0" borderId="61" xfId="0" applyFont="1" applyBorder="1" applyAlignment="1">
      <alignment horizontal="center" shrinkToFit="1"/>
    </xf>
    <xf numFmtId="176" fontId="12" fillId="0" borderId="61" xfId="0" applyNumberFormat="1" applyFont="1" applyBorder="1" applyAlignment="1"/>
    <xf numFmtId="180" fontId="12" fillId="0" borderId="61" xfId="0" applyNumberFormat="1" applyFont="1" applyBorder="1" applyAlignment="1">
      <alignment horizontal="center"/>
    </xf>
    <xf numFmtId="180" fontId="12" fillId="0" borderId="60" xfId="0" applyNumberFormat="1" applyFont="1" applyBorder="1" applyAlignment="1">
      <alignment horizontal="center"/>
    </xf>
    <xf numFmtId="49" fontId="12" fillId="0" borderId="79" xfId="0" applyNumberFormat="1" applyFont="1" applyBorder="1" applyAlignment="1">
      <alignment horizontal="center" wrapText="1"/>
    </xf>
    <xf numFmtId="0" fontId="12" fillId="0" borderId="37" xfId="0" applyFont="1" applyBorder="1" applyAlignment="1">
      <alignment vertical="center" shrinkToFit="1"/>
    </xf>
    <xf numFmtId="0" fontId="12" fillId="0" borderId="88" xfId="0" applyFont="1" applyBorder="1" applyAlignment="1">
      <alignment vertical="center" wrapText="1"/>
    </xf>
    <xf numFmtId="177" fontId="19" fillId="0" borderId="88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177" fontId="19" fillId="0" borderId="89" xfId="0" applyNumberFormat="1" applyFont="1" applyBorder="1" applyAlignment="1">
      <alignment horizontal="center" vertical="center"/>
    </xf>
    <xf numFmtId="178" fontId="19" fillId="0" borderId="39" xfId="0" applyNumberFormat="1" applyFont="1" applyBorder="1" applyAlignment="1">
      <alignment horizontal="center" vertical="center"/>
    </xf>
    <xf numFmtId="9" fontId="19" fillId="0" borderId="88" xfId="1" applyFont="1" applyFill="1" applyBorder="1" applyAlignment="1">
      <alignment horizontal="center" vertical="center"/>
    </xf>
    <xf numFmtId="177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shrinkToFit="1"/>
    </xf>
    <xf numFmtId="178" fontId="19" fillId="0" borderId="38" xfId="0" applyNumberFormat="1" applyFont="1" applyBorder="1" applyAlignment="1">
      <alignment horizontal="center" vertical="center"/>
    </xf>
    <xf numFmtId="178" fontId="19" fillId="0" borderId="89" xfId="0" applyNumberFormat="1" applyFont="1" applyBorder="1" applyAlignment="1">
      <alignment horizontal="center" vertical="center"/>
    </xf>
    <xf numFmtId="176" fontId="19" fillId="0" borderId="39" xfId="0" applyNumberFormat="1" applyFont="1" applyBorder="1">
      <alignment vertical="center"/>
    </xf>
    <xf numFmtId="180" fontId="19" fillId="0" borderId="39" xfId="0" applyNumberFormat="1" applyFont="1" applyBorder="1" applyAlignment="1">
      <alignment horizontal="center" vertical="center"/>
    </xf>
    <xf numFmtId="180" fontId="19" fillId="0" borderId="38" xfId="0" applyNumberFormat="1" applyFont="1" applyBorder="1" applyAlignment="1">
      <alignment horizontal="center" vertical="center"/>
    </xf>
    <xf numFmtId="49" fontId="19" fillId="0" borderId="47" xfId="0" applyNumberFormat="1" applyFont="1" applyBorder="1" applyAlignment="1">
      <alignment horizontal="center" vertical="center" wrapText="1"/>
    </xf>
    <xf numFmtId="0" fontId="19" fillId="0" borderId="40" xfId="0" applyFont="1" applyBorder="1" applyAlignment="1">
      <alignment vertical="center" shrinkToFit="1"/>
    </xf>
    <xf numFmtId="0" fontId="19" fillId="0" borderId="39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2" fillId="0" borderId="64" xfId="0" applyFont="1" applyBorder="1" applyAlignment="1">
      <alignment vertical="center" wrapText="1"/>
    </xf>
    <xf numFmtId="177" fontId="19" fillId="0" borderId="64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177" fontId="19" fillId="0" borderId="22" xfId="0" applyNumberFormat="1" applyFont="1" applyBorder="1" applyAlignment="1">
      <alignment horizontal="center" vertical="center"/>
    </xf>
    <xf numFmtId="178" fontId="19" fillId="0" borderId="36" xfId="0" applyNumberFormat="1" applyFont="1" applyBorder="1" applyAlignment="1">
      <alignment horizontal="center" vertical="center"/>
    </xf>
    <xf numFmtId="9" fontId="19" fillId="0" borderId="64" xfId="1" applyFont="1" applyFill="1" applyBorder="1" applyAlignment="1">
      <alignment horizontal="center" vertical="center"/>
    </xf>
    <xf numFmtId="177" fontId="19" fillId="0" borderId="36" xfId="0" applyNumberFormat="1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shrinkToFit="1"/>
    </xf>
    <xf numFmtId="178" fontId="19" fillId="0" borderId="35" xfId="0" applyNumberFormat="1" applyFont="1" applyBorder="1" applyAlignment="1">
      <alignment horizontal="center" vertical="center"/>
    </xf>
    <xf numFmtId="178" fontId="19" fillId="0" borderId="22" xfId="0" applyNumberFormat="1" applyFont="1" applyBorder="1" applyAlignment="1">
      <alignment horizontal="center" vertical="center"/>
    </xf>
    <xf numFmtId="176" fontId="19" fillId="0" borderId="36" xfId="0" applyNumberFormat="1" applyFont="1" applyBorder="1">
      <alignment vertical="center"/>
    </xf>
    <xf numFmtId="180" fontId="19" fillId="0" borderId="36" xfId="0" applyNumberFormat="1" applyFont="1" applyBorder="1" applyAlignment="1">
      <alignment horizontal="center" vertical="center"/>
    </xf>
    <xf numFmtId="180" fontId="19" fillId="0" borderId="35" xfId="0" applyNumberFormat="1" applyFont="1" applyBorder="1" applyAlignment="1">
      <alignment horizontal="center" vertical="center"/>
    </xf>
    <xf numFmtId="49" fontId="19" fillId="0" borderId="73" xfId="0" applyNumberFormat="1" applyFont="1" applyBorder="1" applyAlignment="1">
      <alignment horizontal="center" vertical="center" wrapText="1"/>
    </xf>
    <xf numFmtId="0" fontId="19" fillId="0" borderId="81" xfId="0" applyFont="1" applyBorder="1" applyAlignment="1">
      <alignment vertical="center" shrinkToFit="1"/>
    </xf>
    <xf numFmtId="0" fontId="19" fillId="0" borderId="61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81" xfId="0" applyFont="1" applyBorder="1" applyAlignment="1">
      <alignment vertical="center" shrinkToFit="1"/>
    </xf>
    <xf numFmtId="0" fontId="4" fillId="0" borderId="73" xfId="0" applyFont="1" applyBorder="1" applyAlignment="1">
      <alignment horizontal="center" vertical="center" wrapText="1"/>
    </xf>
    <xf numFmtId="177" fontId="4" fillId="0" borderId="75" xfId="0" applyNumberFormat="1" applyFont="1" applyBorder="1" applyAlignment="1">
      <alignment horizontal="center" vertical="center"/>
    </xf>
    <xf numFmtId="177" fontId="4" fillId="0" borderId="41" xfId="0" applyNumberFormat="1" applyFont="1" applyBorder="1" applyAlignment="1">
      <alignment horizontal="center" vertical="center"/>
    </xf>
    <xf numFmtId="178" fontId="4" fillId="0" borderId="67" xfId="0" applyNumberFormat="1" applyFont="1" applyBorder="1" applyAlignment="1">
      <alignment horizontal="center" vertical="center"/>
    </xf>
    <xf numFmtId="178" fontId="4" fillId="0" borderId="75" xfId="0" applyNumberFormat="1" applyFont="1" applyBorder="1" applyAlignment="1">
      <alignment horizontal="center" vertical="center"/>
    </xf>
    <xf numFmtId="49" fontId="4" fillId="0" borderId="90" xfId="0" applyNumberFormat="1" applyFont="1" applyBorder="1" applyAlignment="1">
      <alignment horizontal="center" vertical="center" wrapText="1"/>
    </xf>
    <xf numFmtId="177" fontId="12" fillId="0" borderId="22" xfId="0" applyNumberFormat="1" applyFont="1" applyBorder="1" applyAlignment="1">
      <alignment horizontal="center"/>
    </xf>
    <xf numFmtId="178" fontId="12" fillId="0" borderId="36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80" fontId="12" fillId="0" borderId="36" xfId="0" applyNumberFormat="1" applyFont="1" applyBorder="1" applyAlignment="1">
      <alignment horizontal="center"/>
    </xf>
    <xf numFmtId="180" fontId="12" fillId="0" borderId="35" xfId="0" applyNumberFormat="1" applyFont="1" applyBorder="1" applyAlignment="1">
      <alignment horizontal="center"/>
    </xf>
    <xf numFmtId="49" fontId="12" fillId="0" borderId="73" xfId="0" applyNumberFormat="1" applyFont="1" applyBorder="1" applyAlignment="1">
      <alignment horizontal="center" wrapText="1"/>
    </xf>
    <xf numFmtId="0" fontId="4" fillId="0" borderId="68" xfId="0" applyFont="1" applyBorder="1" applyAlignment="1">
      <alignment vertical="center" shrinkToFit="1"/>
    </xf>
    <xf numFmtId="0" fontId="4" fillId="0" borderId="41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12" fillId="0" borderId="76" xfId="0" applyFont="1" applyBorder="1" applyAlignment="1">
      <alignment vertical="center" wrapText="1"/>
    </xf>
    <xf numFmtId="177" fontId="12" fillId="0" borderId="76" xfId="0" applyNumberFormat="1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177" fontId="12" fillId="0" borderId="75" xfId="0" applyNumberFormat="1" applyFont="1" applyBorder="1" applyAlignment="1">
      <alignment horizontal="center" vertical="center"/>
    </xf>
    <xf numFmtId="178" fontId="12" fillId="0" borderId="41" xfId="0" applyNumberFormat="1" applyFont="1" applyBorder="1" applyAlignment="1">
      <alignment horizontal="center" vertical="center"/>
    </xf>
    <xf numFmtId="9" fontId="12" fillId="0" borderId="64" xfId="1" applyFont="1" applyFill="1" applyBorder="1" applyAlignment="1">
      <alignment horizontal="center"/>
    </xf>
    <xf numFmtId="177" fontId="12" fillId="0" borderId="36" xfId="0" applyNumberFormat="1" applyFont="1" applyBorder="1" applyAlignment="1">
      <alignment horizontal="center"/>
    </xf>
    <xf numFmtId="177" fontId="12" fillId="0" borderId="36" xfId="0" applyNumberFormat="1" applyFont="1" applyBorder="1" applyAlignment="1">
      <alignment horizontal="right"/>
    </xf>
    <xf numFmtId="178" fontId="12" fillId="0" borderId="35" xfId="0" applyNumberFormat="1" applyFont="1" applyBorder="1" applyAlignment="1">
      <alignment horizontal="center"/>
    </xf>
    <xf numFmtId="177" fontId="12" fillId="0" borderId="64" xfId="0" applyNumberFormat="1" applyFont="1" applyBorder="1" applyAlignment="1">
      <alignment horizontal="center" vertical="center"/>
    </xf>
    <xf numFmtId="0" fontId="12" fillId="0" borderId="80" xfId="0" applyFont="1" applyBorder="1" applyAlignment="1">
      <alignment vertical="center" wrapText="1"/>
    </xf>
    <xf numFmtId="177" fontId="12" fillId="0" borderId="80" xfId="0" applyNumberFormat="1" applyFont="1" applyBorder="1" applyAlignment="1">
      <alignment horizontal="center" vertical="center"/>
    </xf>
    <xf numFmtId="177" fontId="4" fillId="0" borderId="61" xfId="0" applyNumberFormat="1" applyFont="1" applyBorder="1" applyAlignment="1">
      <alignment horizontal="right" vertical="center"/>
    </xf>
    <xf numFmtId="38" fontId="4" fillId="0" borderId="76" xfId="2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66" xfId="0" applyNumberFormat="1" applyFont="1" applyBorder="1" applyAlignment="1">
      <alignment horizontal="center" vertical="center"/>
    </xf>
    <xf numFmtId="178" fontId="4" fillId="0" borderId="84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80" fontId="4" fillId="0" borderId="66" xfId="0" applyNumberFormat="1" applyFont="1" applyBorder="1" applyAlignment="1">
      <alignment horizontal="center" vertical="center"/>
    </xf>
    <xf numFmtId="180" fontId="4" fillId="0" borderId="84" xfId="0" applyNumberFormat="1" applyFont="1" applyBorder="1" applyAlignment="1">
      <alignment horizontal="center" vertical="center"/>
    </xf>
    <xf numFmtId="49" fontId="4" fillId="0" borderId="91" xfId="0" applyNumberFormat="1" applyFont="1" applyBorder="1" applyAlignment="1">
      <alignment horizontal="center" vertical="center" wrapText="1"/>
    </xf>
    <xf numFmtId="178" fontId="4" fillId="2" borderId="39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shrinkToFit="1"/>
    </xf>
    <xf numFmtId="176" fontId="4" fillId="2" borderId="39" xfId="0" applyNumberFormat="1" applyFont="1" applyFill="1" applyBorder="1">
      <alignment vertical="center"/>
    </xf>
    <xf numFmtId="180" fontId="4" fillId="2" borderId="39" xfId="0" applyNumberFormat="1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177" fontId="4" fillId="2" borderId="46" xfId="0" applyNumberFormat="1" applyFont="1" applyFill="1" applyBorder="1" applyAlignment="1">
      <alignment horizontal="center" vertical="center"/>
    </xf>
    <xf numFmtId="177" fontId="4" fillId="2" borderId="36" xfId="0" applyNumberFormat="1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/>
    </xf>
    <xf numFmtId="177" fontId="4" fillId="2" borderId="37" xfId="0" applyNumberFormat="1" applyFont="1" applyFill="1" applyBorder="1">
      <alignment vertical="center"/>
    </xf>
    <xf numFmtId="178" fontId="4" fillId="2" borderId="36" xfId="0" applyNumberFormat="1" applyFont="1" applyFill="1" applyBorder="1" applyAlignment="1">
      <alignment horizontal="center" vertical="center" shrinkToFit="1"/>
    </xf>
    <xf numFmtId="176" fontId="4" fillId="2" borderId="36" xfId="0" applyNumberFormat="1" applyFont="1" applyFill="1" applyBorder="1" applyAlignment="1">
      <alignment horizontal="center" vertical="center" shrinkToFit="1"/>
    </xf>
    <xf numFmtId="176" fontId="4" fillId="2" borderId="36" xfId="0" applyNumberFormat="1" applyFont="1" applyFill="1" applyBorder="1">
      <alignment vertical="center"/>
    </xf>
    <xf numFmtId="177" fontId="4" fillId="2" borderId="36" xfId="0" quotePrefix="1" applyNumberFormat="1" applyFont="1" applyFill="1" applyBorder="1" applyAlignment="1">
      <alignment horizontal="right" vertical="center"/>
    </xf>
    <xf numFmtId="0" fontId="4" fillId="2" borderId="36" xfId="0" applyFont="1" applyFill="1" applyBorder="1" applyAlignment="1">
      <alignment horizontal="center" vertical="center" shrinkToFit="1"/>
    </xf>
    <xf numFmtId="182" fontId="4" fillId="2" borderId="36" xfId="0" applyNumberFormat="1" applyFont="1" applyFill="1" applyBorder="1" applyAlignment="1">
      <alignment horizontal="center" vertical="center"/>
    </xf>
    <xf numFmtId="183" fontId="4" fillId="2" borderId="36" xfId="0" applyNumberFormat="1" applyFont="1" applyFill="1" applyBorder="1">
      <alignment vertical="center"/>
    </xf>
    <xf numFmtId="0" fontId="4" fillId="2" borderId="43" xfId="0" applyFont="1" applyFill="1" applyBorder="1" applyAlignment="1">
      <alignment horizontal="center" vertical="center"/>
    </xf>
    <xf numFmtId="182" fontId="4" fillId="2" borderId="37" xfId="0" applyNumberFormat="1" applyFont="1" applyFill="1" applyBorder="1" applyAlignment="1">
      <alignment horizontal="center" vertical="center"/>
    </xf>
    <xf numFmtId="177" fontId="4" fillId="2" borderId="36" xfId="0" applyNumberFormat="1" applyFont="1" applyFill="1" applyBorder="1">
      <alignment vertical="center"/>
    </xf>
    <xf numFmtId="178" fontId="4" fillId="2" borderId="36" xfId="0" applyNumberFormat="1" applyFont="1" applyFill="1" applyBorder="1" applyAlignment="1">
      <alignment horizontal="center" vertical="center"/>
    </xf>
    <xf numFmtId="183" fontId="4" fillId="0" borderId="36" xfId="0" applyNumberFormat="1" applyFont="1" applyBorder="1">
      <alignment vertical="center"/>
    </xf>
    <xf numFmtId="177" fontId="12" fillId="0" borderId="46" xfId="0" applyNumberFormat="1" applyFont="1" applyBorder="1" applyAlignment="1">
      <alignment horizontal="center" vertical="center"/>
    </xf>
    <xf numFmtId="177" fontId="12" fillId="0" borderId="36" xfId="0" applyNumberFormat="1" applyFont="1" applyBorder="1" applyAlignment="1">
      <alignment horizontal="center" vertical="center" shrinkToFit="1"/>
    </xf>
    <xf numFmtId="177" fontId="12" fillId="0" borderId="37" xfId="0" applyNumberFormat="1" applyFont="1" applyBorder="1">
      <alignment vertical="center"/>
    </xf>
    <xf numFmtId="177" fontId="18" fillId="0" borderId="46" xfId="0" applyNumberFormat="1" applyFont="1" applyBorder="1" applyAlignment="1">
      <alignment horizontal="center" vertical="center"/>
    </xf>
    <xf numFmtId="177" fontId="18" fillId="0" borderId="36" xfId="0" applyNumberFormat="1" applyFont="1" applyBorder="1">
      <alignment vertical="center"/>
    </xf>
    <xf numFmtId="0" fontId="18" fillId="0" borderId="36" xfId="0" applyFont="1" applyBorder="1" applyAlignment="1">
      <alignment horizontal="center" vertical="center" shrinkToFit="1"/>
    </xf>
    <xf numFmtId="182" fontId="18" fillId="0" borderId="36" xfId="0" applyNumberFormat="1" applyFont="1" applyBorder="1" applyAlignment="1">
      <alignment horizontal="center" vertical="center"/>
    </xf>
    <xf numFmtId="183" fontId="18" fillId="0" borderId="36" xfId="0" applyNumberFormat="1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177" fontId="4" fillId="0" borderId="36" xfId="0" quotePrefix="1" applyNumberFormat="1" applyFont="1" applyBorder="1" applyAlignment="1">
      <alignment horizontal="right" vertical="center"/>
    </xf>
    <xf numFmtId="0" fontId="4" fillId="0" borderId="34" xfId="0" applyFont="1" applyBorder="1" applyAlignment="1">
      <alignment vertical="center" wrapText="1"/>
    </xf>
    <xf numFmtId="177" fontId="4" fillId="0" borderId="29" xfId="0" applyNumberFormat="1" applyFont="1" applyBorder="1" applyAlignment="1">
      <alignment horizontal="center" vertical="center"/>
    </xf>
    <xf numFmtId="177" fontId="4" fillId="0" borderId="34" xfId="0" applyNumberFormat="1" applyFont="1" applyBorder="1">
      <alignment vertical="center"/>
    </xf>
    <xf numFmtId="177" fontId="4" fillId="0" borderId="33" xfId="0" quotePrefix="1" applyNumberFormat="1" applyFont="1" applyBorder="1" applyAlignment="1">
      <alignment horizontal="right" vertical="center"/>
    </xf>
    <xf numFmtId="182" fontId="4" fillId="0" borderId="33" xfId="0" applyNumberFormat="1" applyFont="1" applyBorder="1" applyAlignment="1">
      <alignment horizontal="center" vertical="center"/>
    </xf>
    <xf numFmtId="183" fontId="4" fillId="0" borderId="30" xfId="0" applyNumberFormat="1" applyFont="1" applyBorder="1">
      <alignment vertical="center"/>
    </xf>
    <xf numFmtId="182" fontId="4" fillId="0" borderId="34" xfId="0" applyNumberFormat="1" applyFont="1" applyBorder="1" applyAlignment="1">
      <alignment horizontal="center" vertical="center"/>
    </xf>
    <xf numFmtId="180" fontId="4" fillId="0" borderId="33" xfId="0" applyNumberFormat="1" applyFont="1" applyBorder="1" applyAlignment="1">
      <alignment horizontal="center" vertical="center" shrinkToFit="1"/>
    </xf>
    <xf numFmtId="177" fontId="4" fillId="0" borderId="75" xfId="0" applyNumberFormat="1" applyFont="1" applyBorder="1">
      <alignment vertical="center"/>
    </xf>
    <xf numFmtId="176" fontId="4" fillId="0" borderId="41" xfId="0" applyNumberFormat="1" applyFont="1" applyBorder="1" applyAlignment="1">
      <alignment vertical="center" shrinkToFit="1"/>
    </xf>
    <xf numFmtId="182" fontId="4" fillId="0" borderId="75" xfId="0" quotePrefix="1" applyNumberFormat="1" applyFont="1" applyBorder="1" applyAlignment="1">
      <alignment horizontal="center" vertical="center"/>
    </xf>
    <xf numFmtId="177" fontId="12" fillId="0" borderId="36" xfId="0" applyNumberFormat="1" applyFont="1" applyBorder="1">
      <alignment vertical="center"/>
    </xf>
    <xf numFmtId="0" fontId="12" fillId="0" borderId="21" xfId="0" applyFont="1" applyBorder="1" applyAlignment="1">
      <alignment vertical="center" shrinkToFit="1"/>
    </xf>
    <xf numFmtId="0" fontId="12" fillId="0" borderId="34" xfId="0" applyFont="1" applyBorder="1" applyAlignment="1">
      <alignment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177" fontId="12" fillId="0" borderId="29" xfId="0" applyNumberFormat="1" applyFont="1" applyBorder="1" applyAlignment="1">
      <alignment horizontal="center" vertical="center"/>
    </xf>
    <xf numFmtId="177" fontId="12" fillId="0" borderId="33" xfId="0" applyNumberFormat="1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/>
    </xf>
    <xf numFmtId="177" fontId="12" fillId="0" borderId="34" xfId="0" applyNumberFormat="1" applyFont="1" applyBorder="1">
      <alignment vertical="center"/>
    </xf>
    <xf numFmtId="178" fontId="12" fillId="0" borderId="33" xfId="0" applyNumberFormat="1" applyFont="1" applyBorder="1" applyAlignment="1">
      <alignment horizontal="center" vertical="center" shrinkToFit="1"/>
    </xf>
    <xf numFmtId="176" fontId="12" fillId="0" borderId="33" xfId="0" applyNumberFormat="1" applyFont="1" applyBorder="1" applyAlignment="1">
      <alignment horizontal="center" vertical="center" shrinkToFit="1"/>
    </xf>
    <xf numFmtId="176" fontId="12" fillId="0" borderId="33" xfId="0" applyNumberFormat="1" applyFont="1" applyBorder="1">
      <alignment vertical="center"/>
    </xf>
    <xf numFmtId="177" fontId="18" fillId="0" borderId="29" xfId="0" applyNumberFormat="1" applyFont="1" applyBorder="1" applyAlignment="1">
      <alignment horizontal="center" vertical="center"/>
    </xf>
    <xf numFmtId="177" fontId="18" fillId="0" borderId="33" xfId="0" applyNumberFormat="1" applyFont="1" applyBorder="1">
      <alignment vertical="center"/>
    </xf>
    <xf numFmtId="0" fontId="18" fillId="0" borderId="33" xfId="0" applyFont="1" applyBorder="1" applyAlignment="1">
      <alignment horizontal="center" vertical="center" shrinkToFit="1"/>
    </xf>
    <xf numFmtId="182" fontId="18" fillId="0" borderId="33" xfId="0" applyNumberFormat="1" applyFont="1" applyBorder="1" applyAlignment="1">
      <alignment horizontal="center" vertical="center"/>
    </xf>
    <xf numFmtId="183" fontId="18" fillId="0" borderId="33" xfId="0" applyNumberFormat="1" applyFont="1" applyBorder="1">
      <alignment vertical="center"/>
    </xf>
    <xf numFmtId="0" fontId="18" fillId="0" borderId="30" xfId="0" applyFont="1" applyBorder="1" applyAlignment="1">
      <alignment horizontal="center" vertical="center"/>
    </xf>
    <xf numFmtId="182" fontId="12" fillId="0" borderId="34" xfId="0" applyNumberFormat="1" applyFont="1" applyBorder="1" applyAlignment="1">
      <alignment horizontal="center" vertical="center"/>
    </xf>
    <xf numFmtId="177" fontId="12" fillId="0" borderId="33" xfId="0" applyNumberFormat="1" applyFont="1" applyBorder="1">
      <alignment vertical="center"/>
    </xf>
    <xf numFmtId="178" fontId="12" fillId="0" borderId="33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shrinkToFit="1"/>
    </xf>
    <xf numFmtId="180" fontId="12" fillId="0" borderId="33" xfId="0" applyNumberFormat="1" applyFont="1" applyBorder="1" applyAlignment="1">
      <alignment horizontal="center" vertical="center" shrinkToFit="1"/>
    </xf>
    <xf numFmtId="180" fontId="12" fillId="0" borderId="32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 shrinkToFit="1"/>
    </xf>
    <xf numFmtId="178" fontId="4" fillId="2" borderId="64" xfId="1" applyNumberFormat="1" applyFont="1" applyFill="1" applyBorder="1" applyAlignment="1">
      <alignment horizontal="center" vertical="center"/>
    </xf>
    <xf numFmtId="177" fontId="4" fillId="2" borderId="36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 shrinkToFit="1"/>
    </xf>
    <xf numFmtId="177" fontId="4" fillId="0" borderId="16" xfId="0" applyNumberFormat="1" applyFont="1" applyBorder="1" applyAlignment="1">
      <alignment horizontal="center" vertical="center"/>
    </xf>
    <xf numFmtId="178" fontId="4" fillId="2" borderId="17" xfId="1" applyNumberFormat="1" applyFont="1" applyFill="1" applyBorder="1" applyAlignment="1">
      <alignment horizontal="center" vertical="center"/>
    </xf>
    <xf numFmtId="177" fontId="4" fillId="2" borderId="33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shrinkToFit="1"/>
    </xf>
    <xf numFmtId="178" fontId="4" fillId="0" borderId="32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49" fontId="4" fillId="0" borderId="92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77" fontId="4" fillId="0" borderId="36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187" fontId="4" fillId="0" borderId="36" xfId="0" applyNumberFormat="1" applyFont="1" applyBorder="1">
      <alignment vertical="center"/>
    </xf>
    <xf numFmtId="188" fontId="4" fillId="0" borderId="36" xfId="0" applyNumberFormat="1" applyFont="1" applyBorder="1">
      <alignment vertical="center"/>
    </xf>
    <xf numFmtId="0" fontId="4" fillId="0" borderId="92" xfId="0" applyFont="1" applyBorder="1" applyAlignment="1">
      <alignment horizontal="center" vertical="center" shrinkToFit="1"/>
    </xf>
    <xf numFmtId="177" fontId="4" fillId="0" borderId="34" xfId="0" applyNumberFormat="1" applyFont="1" applyBorder="1" applyAlignment="1">
      <alignment horizontal="center" vertical="center"/>
    </xf>
    <xf numFmtId="176" fontId="20" fillId="0" borderId="33" xfId="0" applyNumberFormat="1" applyFont="1" applyBorder="1">
      <alignment vertical="center"/>
    </xf>
    <xf numFmtId="176" fontId="20" fillId="0" borderId="33" xfId="0" applyNumberFormat="1" applyFont="1" applyBorder="1" applyAlignment="1">
      <alignment vertical="center" shrinkToFit="1"/>
    </xf>
    <xf numFmtId="178" fontId="20" fillId="0" borderId="33" xfId="0" applyNumberFormat="1" applyFont="1" applyBorder="1" applyAlignment="1">
      <alignment horizontal="center" vertical="center" shrinkToFit="1"/>
    </xf>
    <xf numFmtId="177" fontId="20" fillId="0" borderId="34" xfId="0" applyNumberFormat="1" applyFont="1" applyBorder="1">
      <alignment vertical="center"/>
    </xf>
    <xf numFmtId="0" fontId="20" fillId="0" borderId="32" xfId="0" applyFont="1" applyBorder="1" applyAlignment="1">
      <alignment horizontal="center" vertical="center"/>
    </xf>
    <xf numFmtId="177" fontId="20" fillId="0" borderId="16" xfId="0" applyNumberFormat="1" applyFont="1" applyBorder="1" applyAlignment="1">
      <alignment horizontal="center" vertical="center" shrinkToFit="1"/>
    </xf>
    <xf numFmtId="177" fontId="20" fillId="0" borderId="34" xfId="0" applyNumberFormat="1" applyFont="1" applyBorder="1" applyAlignment="1">
      <alignment horizontal="center" vertical="center"/>
    </xf>
    <xf numFmtId="0" fontId="4" fillId="0" borderId="79" xfId="0" quotePrefix="1" applyFont="1" applyBorder="1" applyAlignment="1">
      <alignment horizontal="center" vertical="center" wrapText="1"/>
    </xf>
    <xf numFmtId="0" fontId="4" fillId="0" borderId="73" xfId="0" quotePrefix="1" applyFont="1" applyBorder="1" applyAlignment="1">
      <alignment horizontal="center" vertical="center" wrapText="1"/>
    </xf>
    <xf numFmtId="177" fontId="4" fillId="0" borderId="33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176" fontId="21" fillId="0" borderId="26" xfId="0" applyNumberFormat="1" applyFont="1" applyBorder="1" applyAlignment="1">
      <alignment vertical="center" wrapText="1"/>
    </xf>
    <xf numFmtId="0" fontId="12" fillId="0" borderId="73" xfId="0" quotePrefix="1" applyFont="1" applyBorder="1" applyAlignment="1">
      <alignment horizontal="center" vertical="center" wrapText="1"/>
    </xf>
    <xf numFmtId="0" fontId="12" fillId="0" borderId="79" xfId="0" quotePrefix="1" applyFont="1" applyBorder="1" applyAlignment="1">
      <alignment horizontal="center" vertical="center" wrapText="1"/>
    </xf>
    <xf numFmtId="178" fontId="12" fillId="0" borderId="60" xfId="0" applyNumberFormat="1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 wrapText="1"/>
    </xf>
    <xf numFmtId="0" fontId="12" fillId="0" borderId="47" xfId="0" quotePrefix="1" applyFont="1" applyBorder="1" applyAlignment="1">
      <alignment horizontal="center" vertical="center" wrapText="1"/>
    </xf>
    <xf numFmtId="180" fontId="12" fillId="0" borderId="39" xfId="0" applyNumberFormat="1" applyFont="1" applyBorder="1" applyAlignment="1">
      <alignment horizontal="center" vertical="center"/>
    </xf>
    <xf numFmtId="178" fontId="12" fillId="0" borderId="89" xfId="0" applyNumberFormat="1" applyFont="1" applyBorder="1" applyAlignment="1">
      <alignment horizontal="center" vertical="center"/>
    </xf>
    <xf numFmtId="178" fontId="12" fillId="0" borderId="38" xfId="0" applyNumberFormat="1" applyFont="1" applyBorder="1" applyAlignment="1">
      <alignment horizontal="center" vertical="center"/>
    </xf>
    <xf numFmtId="177" fontId="12" fillId="0" borderId="39" xfId="0" applyNumberFormat="1" applyFont="1" applyBorder="1" applyAlignment="1">
      <alignment horizontal="center" vertical="center"/>
    </xf>
    <xf numFmtId="177" fontId="12" fillId="0" borderId="88" xfId="0" applyNumberFormat="1" applyFont="1" applyBorder="1" applyAlignment="1">
      <alignment horizontal="center" vertical="center"/>
    </xf>
    <xf numFmtId="177" fontId="12" fillId="0" borderId="89" xfId="0" applyNumberFormat="1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182" fontId="4" fillId="2" borderId="0" xfId="0" applyNumberFormat="1" applyFont="1" applyFill="1" applyBorder="1" applyAlignment="1">
      <alignment horizontal="center" vertical="center"/>
    </xf>
    <xf numFmtId="0" fontId="12" fillId="3" borderId="60" xfId="0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4" fillId="0" borderId="45" xfId="0" applyFont="1" applyBorder="1" applyAlignment="1">
      <alignment vertical="center"/>
    </xf>
    <xf numFmtId="0" fontId="2" fillId="0" borderId="36" xfId="0" applyFont="1" applyBorder="1">
      <alignment vertical="center"/>
    </xf>
    <xf numFmtId="0" fontId="23" fillId="0" borderId="36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183" fontId="2" fillId="0" borderId="93" xfId="0" applyNumberFormat="1" applyFont="1" applyBorder="1">
      <alignment vertical="center"/>
    </xf>
    <xf numFmtId="183" fontId="2" fillId="0" borderId="94" xfId="0" applyNumberFormat="1" applyFont="1" applyBorder="1">
      <alignment vertical="center"/>
    </xf>
    <xf numFmtId="183" fontId="2" fillId="0" borderId="95" xfId="0" applyNumberFormat="1" applyFont="1" applyBorder="1">
      <alignment vertical="center"/>
    </xf>
    <xf numFmtId="183" fontId="2" fillId="3" borderId="95" xfId="0" applyNumberFormat="1" applyFont="1" applyFill="1" applyBorder="1">
      <alignment vertical="center"/>
    </xf>
    <xf numFmtId="182" fontId="2" fillId="0" borderId="93" xfId="0" applyNumberFormat="1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center" vertical="top"/>
    </xf>
    <xf numFmtId="0" fontId="24" fillId="0" borderId="0" xfId="0" applyFont="1">
      <alignment vertical="center"/>
    </xf>
    <xf numFmtId="184" fontId="12" fillId="0" borderId="36" xfId="0" applyNumberFormat="1" applyFont="1" applyBorder="1">
      <alignment vertical="center"/>
    </xf>
    <xf numFmtId="0" fontId="12" fillId="0" borderId="36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15" fillId="0" borderId="31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76" fontId="9" fillId="0" borderId="24" xfId="0" quotePrefix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76" fontId="15" fillId="0" borderId="2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 shrinkToFi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7" fontId="9" fillId="0" borderId="41" xfId="0" applyNumberFormat="1" applyFont="1" applyBorder="1" applyAlignment="1">
      <alignment horizontal="center" vertical="center"/>
    </xf>
    <xf numFmtId="177" fontId="9" fillId="0" borderId="68" xfId="0" applyNumberFormat="1" applyFont="1" applyBorder="1" applyAlignment="1">
      <alignment horizontal="center" vertical="center"/>
    </xf>
    <xf numFmtId="177" fontId="9" fillId="0" borderId="39" xfId="0" applyNumberFormat="1" applyFont="1" applyBorder="1" applyAlignment="1">
      <alignment horizontal="center" vertical="center"/>
    </xf>
    <xf numFmtId="177" fontId="9" fillId="0" borderId="40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77" fontId="9" fillId="0" borderId="32" xfId="0" applyNumberFormat="1" applyFont="1" applyBorder="1" applyAlignment="1">
      <alignment horizontal="center" vertical="center"/>
    </xf>
    <xf numFmtId="177" fontId="9" fillId="0" borderId="33" xfId="0" applyNumberFormat="1" applyFont="1" applyBorder="1" applyAlignment="1">
      <alignment horizontal="center" vertical="center"/>
    </xf>
    <xf numFmtId="177" fontId="9" fillId="0" borderId="51" xfId="0" applyNumberFormat="1" applyFont="1" applyBorder="1" applyAlignment="1">
      <alignment horizontal="center" vertical="center"/>
    </xf>
    <xf numFmtId="177" fontId="9" fillId="0" borderId="69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177" fontId="9" fillId="0" borderId="30" xfId="0" applyNumberFormat="1" applyFont="1" applyBorder="1" applyAlignment="1">
      <alignment horizontal="center" vertical="center"/>
    </xf>
    <xf numFmtId="177" fontId="9" fillId="0" borderId="34" xfId="0" applyNumberFormat="1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/>
    </xf>
    <xf numFmtId="177" fontId="9" fillId="0" borderId="70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6" fontId="12" fillId="0" borderId="36" xfId="0" applyNumberFormat="1" applyFont="1" applyFill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176" fontId="4" fillId="0" borderId="36" xfId="0" applyNumberFormat="1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177" fontId="4" fillId="0" borderId="37" xfId="0" applyNumberFormat="1" applyFont="1" applyBorder="1" applyAlignment="1">
      <alignment horizontal="center" vertical="center"/>
    </xf>
    <xf numFmtId="177" fontId="4" fillId="0" borderId="40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58"/>
  <sheetViews>
    <sheetView showZeros="0" view="pageBreakPreview" zoomScale="90" zoomScaleNormal="90" zoomScaleSheetLayoutView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D29" sqref="AD29"/>
    </sheetView>
  </sheetViews>
  <sheetFormatPr defaultColWidth="9" defaultRowHeight="13.2" x14ac:dyDescent="0.2"/>
  <cols>
    <col min="1" max="1" width="6.6640625" style="1" customWidth="1"/>
    <col min="2" max="2" width="10.88671875" style="1" customWidth="1"/>
    <col min="3" max="4" width="7.21875" style="1" customWidth="1"/>
    <col min="5" max="5" width="9" style="1" customWidth="1"/>
    <col min="6" max="6" width="9" style="1"/>
    <col min="7" max="7" width="6.6640625" style="1" customWidth="1"/>
    <col min="8" max="8" width="8.21875" style="1" customWidth="1"/>
    <col min="9" max="9" width="7" style="1" customWidth="1"/>
    <col min="10" max="10" width="7.21875" style="1" customWidth="1"/>
    <col min="11" max="11" width="8.5546875" style="1" customWidth="1"/>
    <col min="12" max="12" width="8.88671875" style="1" customWidth="1"/>
    <col min="13" max="13" width="7.21875" style="1" customWidth="1"/>
    <col min="14" max="14" width="12.109375" style="1" customWidth="1"/>
    <col min="15" max="16" width="7.21875" style="1" customWidth="1"/>
    <col min="17" max="17" width="8.33203125" style="1" customWidth="1"/>
    <col min="18" max="23" width="7.21875" style="1" customWidth="1"/>
    <col min="24" max="25" width="5.6640625" style="1" customWidth="1"/>
    <col min="26" max="26" width="13.21875" style="1" customWidth="1"/>
    <col min="27" max="27" width="3.6640625" style="1" customWidth="1"/>
    <col min="28" max="28" width="6.6640625" style="1" customWidth="1"/>
    <col min="29" max="37" width="8.6640625" style="1" customWidth="1"/>
    <col min="38" max="16384" width="9" style="1"/>
  </cols>
  <sheetData>
    <row r="1" spans="1:37" ht="19.95" customHeight="1" x14ac:dyDescent="0.2">
      <c r="B1" s="13" t="s">
        <v>0</v>
      </c>
      <c r="O1" s="250"/>
      <c r="P1" s="251"/>
      <c r="Q1" s="251"/>
      <c r="R1" s="251"/>
      <c r="S1" s="251"/>
      <c r="T1" s="251"/>
      <c r="AB1" s="693"/>
      <c r="AC1" s="699" t="s">
        <v>133</v>
      </c>
      <c r="AD1" s="700" t="s">
        <v>432</v>
      </c>
      <c r="AE1" s="700" t="s">
        <v>437</v>
      </c>
      <c r="AF1" s="700" t="s">
        <v>434</v>
      </c>
      <c r="AG1" s="701" t="s">
        <v>441</v>
      </c>
      <c r="AH1" s="702" t="s">
        <v>438</v>
      </c>
      <c r="AI1" s="700" t="s">
        <v>433</v>
      </c>
      <c r="AJ1" s="700" t="s">
        <v>439</v>
      </c>
      <c r="AK1" s="701" t="s">
        <v>441</v>
      </c>
    </row>
    <row r="2" spans="1:37" ht="19.95" customHeight="1" x14ac:dyDescent="0.2">
      <c r="B2" s="14" t="s">
        <v>60</v>
      </c>
      <c r="O2" s="252"/>
      <c r="P2" s="252"/>
      <c r="Q2" s="252"/>
      <c r="R2" s="252"/>
      <c r="S2" s="252"/>
      <c r="T2" s="252"/>
      <c r="U2" s="252"/>
      <c r="AB2" s="694">
        <v>2021</v>
      </c>
      <c r="AC2" s="695">
        <f>SUMIFS(K11:K431,J11:J431,AB2,L11:L431,AC1)</f>
        <v>60.769999999999989</v>
      </c>
      <c r="AD2" s="696">
        <f>SUMIFS(K11:K431,J11:J431,AB2,L11:L431,AD1)</f>
        <v>10.5</v>
      </c>
      <c r="AE2" s="696">
        <f>SUMIFS(K11:K431,J11:J431,AB2,L11:L431,AE1)</f>
        <v>0</v>
      </c>
      <c r="AF2" s="696">
        <f>SUMIFS(K11:K431,J11:J431,AB2,L11:L431,AF1)</f>
        <v>5.8</v>
      </c>
      <c r="AG2" s="697">
        <f>SUM(AC2:AF2)</f>
        <v>77.069999999999979</v>
      </c>
      <c r="AH2" s="695">
        <f>SUMIFS(Q11:Q431,P11:P431,AB2,R11:R431,AH1)</f>
        <v>19.14</v>
      </c>
      <c r="AI2" s="696">
        <f>SUMIFS(Q11:Q431,P11:P431,AB2,R11:R431,AI1)</f>
        <v>0</v>
      </c>
      <c r="AJ2" s="696">
        <f>SUMIFS(Q11:Q431,P11:P431,AB2,R11:R431,AJ1)</f>
        <v>0</v>
      </c>
      <c r="AK2" s="697">
        <f>SUM(AH2:AJ2)</f>
        <v>19.14</v>
      </c>
    </row>
    <row r="3" spans="1:37" ht="19.95" customHeight="1" thickBot="1" x14ac:dyDescent="0.25">
      <c r="B3" s="14"/>
      <c r="O3" s="252"/>
      <c r="P3" s="252"/>
      <c r="Q3" s="252"/>
      <c r="R3" s="252"/>
      <c r="S3" s="252"/>
      <c r="T3" s="252"/>
      <c r="U3" s="252"/>
      <c r="AB3" s="694">
        <v>2022</v>
      </c>
      <c r="AC3" s="695">
        <f>SUMIFS(K11:K431,J11:J431,AB3,L11:L431,AC1)</f>
        <v>62.35</v>
      </c>
      <c r="AD3" s="696">
        <f>SUMIFS(K11:K431,J11:J431,AB3,L11:L431,AD1)</f>
        <v>0</v>
      </c>
      <c r="AE3" s="696"/>
      <c r="AF3" s="696">
        <f>SUMIFS(K11:K431,J11:J431,AB3,L11:L431,AF1)</f>
        <v>5.0599999999999996</v>
      </c>
      <c r="AG3" s="697">
        <f t="shared" ref="AG3:AG8" si="0">SUM(AC3:AF3)</f>
        <v>67.41</v>
      </c>
      <c r="AH3" s="695">
        <f>SUMIFS(Q11:Q431,P11:P431,AB3,R11:R431,AH1)</f>
        <v>23.17</v>
      </c>
      <c r="AI3" s="696">
        <f>SUMIFS(Q11:Q431,P11:P431,AB3,R11:R431,AI1)</f>
        <v>5.8</v>
      </c>
      <c r="AJ3" s="696">
        <f>SUMIFS(Q12:Q432,P12:P432,AB3,R12:R432,AJ2)</f>
        <v>0</v>
      </c>
      <c r="AK3" s="697">
        <f t="shared" ref="AK3:AK8" si="1">SUM(AH3:AJ3)</f>
        <v>28.970000000000002</v>
      </c>
    </row>
    <row r="4" spans="1:37" ht="19.95" customHeight="1" thickBot="1" x14ac:dyDescent="0.25">
      <c r="B4" s="714" t="s">
        <v>88</v>
      </c>
      <c r="C4" s="711"/>
      <c r="D4" s="711"/>
      <c r="E4" s="711"/>
      <c r="F4" s="712"/>
      <c r="G4" s="710" t="s">
        <v>62</v>
      </c>
      <c r="H4" s="711"/>
      <c r="I4" s="712"/>
      <c r="J4" s="710" t="s">
        <v>53</v>
      </c>
      <c r="K4" s="711"/>
      <c r="L4" s="713"/>
      <c r="O4" s="252"/>
      <c r="P4" s="252"/>
      <c r="Q4" s="252"/>
      <c r="R4" s="252"/>
      <c r="S4" s="252"/>
      <c r="T4" s="252"/>
      <c r="U4" s="252"/>
      <c r="AB4" s="694">
        <v>2023</v>
      </c>
      <c r="AC4" s="695">
        <f>SUMIFS(K11:K431,J11:J431,AB4,L11:L431,AC1)</f>
        <v>51.220000000000006</v>
      </c>
      <c r="AD4" s="696">
        <f>SUMIFS(K11:K431,J11:J431,AB4,L11:L431,AD1)</f>
        <v>0</v>
      </c>
      <c r="AE4" s="696"/>
      <c r="AF4" s="696">
        <f>SUMIFS(K11:K431,J11:J431,AB4,L11:L431,AF1)</f>
        <v>0</v>
      </c>
      <c r="AG4" s="697">
        <f t="shared" si="0"/>
        <v>51.220000000000006</v>
      </c>
      <c r="AH4" s="695">
        <f>SUMIFS(Q11:Q431,P11:P431,AB4,R11:R431,AH1)</f>
        <v>41.57</v>
      </c>
      <c r="AI4" s="696">
        <f>SUMIFS(Q11:Q431,P11:P431,AB4,R11:R431,AI1)</f>
        <v>5.0599999999999996</v>
      </c>
      <c r="AJ4" s="696">
        <f>SUMIFS(Q13:Q433,P13:P433,AB4,R13:R433,AJ3)</f>
        <v>0</v>
      </c>
      <c r="AK4" s="697">
        <f t="shared" si="1"/>
        <v>46.63</v>
      </c>
    </row>
    <row r="5" spans="1:37" ht="19.95" customHeight="1" x14ac:dyDescent="0.2">
      <c r="B5" s="190" t="s">
        <v>59</v>
      </c>
      <c r="C5" s="726" t="s">
        <v>120</v>
      </c>
      <c r="D5" s="727"/>
      <c r="E5" s="727"/>
      <c r="F5" s="728"/>
      <c r="G5" s="716">
        <f>K432</f>
        <v>352.94000000000011</v>
      </c>
      <c r="H5" s="717"/>
      <c r="I5" s="718"/>
      <c r="J5" s="716">
        <f>Q432</f>
        <v>185.2</v>
      </c>
      <c r="K5" s="717"/>
      <c r="L5" s="722"/>
      <c r="M5" s="3"/>
      <c r="O5" s="252"/>
      <c r="P5" s="252"/>
      <c r="Q5" s="252"/>
      <c r="R5" s="252"/>
      <c r="S5" s="252"/>
      <c r="T5" s="252"/>
      <c r="U5" s="252"/>
      <c r="V5" s="3"/>
      <c r="W5" s="3"/>
      <c r="X5" s="3"/>
      <c r="Y5" s="3"/>
      <c r="Z5" s="3"/>
      <c r="AB5" s="694">
        <v>2024</v>
      </c>
      <c r="AC5" s="695">
        <f>SUMIFS(K11:K431,J11:J431,AB5,L11:L431,AC1)</f>
        <v>85.469999999999985</v>
      </c>
      <c r="AD5" s="696">
        <f>SUMIFS(K11:K431,J11:J431,AB5,L11:L431,AD1)</f>
        <v>0</v>
      </c>
      <c r="AE5" s="696"/>
      <c r="AF5" s="696">
        <f>SUMIFS(K11:K431,J11:J431,AB5,L11:L431,AF1)</f>
        <v>0</v>
      </c>
      <c r="AG5" s="697">
        <f t="shared" si="0"/>
        <v>85.469999999999985</v>
      </c>
      <c r="AH5" s="695">
        <f>SUMIFS(Q11:Q431,P11:P431,AB5,R11:R431,AH1)</f>
        <v>38.130000000000003</v>
      </c>
      <c r="AI5" s="696">
        <f>SUMIFS(Q11:Q431,P11:P431,AB5,R11:R431,AI1)</f>
        <v>7.35</v>
      </c>
      <c r="AJ5" s="696">
        <f>SUMIFS(Q14:Q434,P14:P434,AB5,R14:R434,AJ4)</f>
        <v>0</v>
      </c>
      <c r="AK5" s="697">
        <f t="shared" si="1"/>
        <v>45.480000000000004</v>
      </c>
    </row>
    <row r="6" spans="1:37" ht="19.95" customHeight="1" thickBot="1" x14ac:dyDescent="0.25">
      <c r="B6" s="195" t="s">
        <v>61</v>
      </c>
      <c r="C6" s="729" t="s">
        <v>121</v>
      </c>
      <c r="D6" s="730"/>
      <c r="E6" s="730"/>
      <c r="F6" s="731"/>
      <c r="G6" s="719">
        <f>K449</f>
        <v>222.63</v>
      </c>
      <c r="H6" s="720"/>
      <c r="I6" s="721"/>
      <c r="J6" s="723">
        <f>Q449</f>
        <v>96.86</v>
      </c>
      <c r="K6" s="724"/>
      <c r="L6" s="725"/>
      <c r="M6" s="3"/>
      <c r="O6" s="252"/>
      <c r="P6" s="252"/>
      <c r="Q6" s="252"/>
      <c r="R6" s="252"/>
      <c r="S6" s="252"/>
      <c r="T6" s="252"/>
      <c r="U6" s="252"/>
      <c r="V6" s="3"/>
      <c r="W6" s="3"/>
      <c r="X6" s="3"/>
      <c r="Y6" s="3"/>
      <c r="Z6" s="3"/>
      <c r="AB6" s="694">
        <v>2025</v>
      </c>
      <c r="AC6" s="695">
        <f>SUMIFS(K11:K431,J11:J431,AB6,L11:L431,AC1)</f>
        <v>35.32</v>
      </c>
      <c r="AD6" s="696">
        <f>SUMIFS(L11:L431,K11:K431,AC6,M11:M431,AD1)</f>
        <v>0</v>
      </c>
      <c r="AE6" s="696"/>
      <c r="AF6" s="696">
        <f>SUMIFS(K11:K431,J11:J431,AB6,L11:L431,AF1)</f>
        <v>0</v>
      </c>
      <c r="AG6" s="697">
        <f t="shared" si="0"/>
        <v>35.32</v>
      </c>
      <c r="AH6" s="695">
        <f>SUMIFS(Q11:Q431,P11:P431,AB6,R11:R431,AH1)</f>
        <v>20.440000000000001</v>
      </c>
      <c r="AI6" s="696">
        <f>SUMIFS(Q11:Q431,P11:P431,AB6,R11:R431,AI1)</f>
        <v>0</v>
      </c>
      <c r="AJ6" s="696">
        <f>SUMIFS(Q15:Q435,P15:P435,AB6,R15:R435,AJ5)</f>
        <v>0</v>
      </c>
      <c r="AK6" s="697">
        <f t="shared" si="1"/>
        <v>20.440000000000001</v>
      </c>
    </row>
    <row r="7" spans="1:37" ht="19.95" customHeight="1" x14ac:dyDescent="0.2">
      <c r="B7" s="3"/>
      <c r="C7" s="3"/>
      <c r="D7" s="3"/>
      <c r="E7" s="3"/>
      <c r="F7" s="3"/>
      <c r="G7" s="3"/>
      <c r="H7" s="256"/>
      <c r="I7" s="3"/>
      <c r="J7" s="3"/>
      <c r="K7" s="256"/>
      <c r="L7" s="3"/>
      <c r="M7" s="3"/>
      <c r="N7" s="6"/>
      <c r="O7" s="252"/>
      <c r="P7" s="252"/>
      <c r="Q7" s="252"/>
      <c r="R7" s="252"/>
      <c r="S7" s="252"/>
      <c r="T7" s="252"/>
      <c r="U7" s="252"/>
      <c r="V7" s="3"/>
      <c r="W7" s="3"/>
      <c r="X7" s="3"/>
      <c r="Y7" s="3"/>
      <c r="Z7" s="3"/>
      <c r="AB7" s="694" t="s">
        <v>435</v>
      </c>
      <c r="AC7" s="695">
        <f>SUMIFS(K11:K431,J11:J431,AB7,L11:L431,AC1)</f>
        <v>5.96</v>
      </c>
      <c r="AD7" s="696">
        <f>SUMIFS(K11:K431,J11:J431,AB7,L11:L431,AD1)</f>
        <v>0</v>
      </c>
      <c r="AE7" s="696"/>
      <c r="AF7" s="696"/>
      <c r="AG7" s="697">
        <f t="shared" si="0"/>
        <v>5.96</v>
      </c>
      <c r="AH7" s="695">
        <f>SUMIFS(Q11:Q431,P11:P431,AB7,R11:R431,AH1)</f>
        <v>0</v>
      </c>
      <c r="AI7" s="696">
        <f>SUMIFS(Q11:Q431,P11:P431,AB7,R11:R431,AI1)</f>
        <v>0</v>
      </c>
      <c r="AJ7" s="696">
        <f>SUMIFS(Q11:Q431,P11:P431,AB7,R11:R431,AJ1)</f>
        <v>0</v>
      </c>
      <c r="AK7" s="697">
        <f t="shared" si="1"/>
        <v>0</v>
      </c>
    </row>
    <row r="8" spans="1:37" ht="19.95" customHeight="1" thickBot="1" x14ac:dyDescent="0.25">
      <c r="B8" s="15" t="s">
        <v>70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"/>
      <c r="O8" s="252"/>
      <c r="P8" s="252"/>
      <c r="Q8" s="252"/>
      <c r="R8" s="252"/>
      <c r="S8" s="252"/>
      <c r="T8" s="252"/>
      <c r="U8" s="252"/>
      <c r="V8" s="3"/>
      <c r="W8" s="3"/>
      <c r="X8" s="3"/>
      <c r="Y8" s="3"/>
      <c r="Z8" s="3"/>
      <c r="AB8" s="694" t="s">
        <v>436</v>
      </c>
      <c r="AC8" s="695">
        <f>SUMIFS(K11:K431,J11:J431,AB8,L11:L431,AC1)</f>
        <v>0</v>
      </c>
      <c r="AD8" s="696">
        <f>SUMIFS(K11:K431,J11:J431,AB8,L11:L431,AD1)</f>
        <v>0</v>
      </c>
      <c r="AE8" s="696">
        <f>SUMIFS(K11:K431,J11:J431,AB8,L11:L431,AE1)</f>
        <v>30.49</v>
      </c>
      <c r="AF8" s="696"/>
      <c r="AG8" s="697">
        <f t="shared" si="0"/>
        <v>30.49</v>
      </c>
      <c r="AH8" s="695">
        <f>SUMIFS(Q11:Q431,P11:P431,AB8,R11:R431,AH1)</f>
        <v>0</v>
      </c>
      <c r="AI8" s="696">
        <f>SUMIFS(Q11:Q431,P11:P431,AB8,R11:R431,AI1)</f>
        <v>0</v>
      </c>
      <c r="AJ8" s="696">
        <f>SUMIFS(Q11:Q431,P11:P431,AB8,R11:R431,AJ1)</f>
        <v>24.54</v>
      </c>
      <c r="AK8" s="697">
        <f t="shared" si="1"/>
        <v>24.54</v>
      </c>
    </row>
    <row r="9" spans="1:37" ht="21" customHeight="1" x14ac:dyDescent="0.2">
      <c r="B9" s="253"/>
      <c r="C9" s="732" t="s">
        <v>50</v>
      </c>
      <c r="D9" s="733"/>
      <c r="E9" s="733"/>
      <c r="F9" s="733"/>
      <c r="G9" s="733"/>
      <c r="H9" s="733"/>
      <c r="I9" s="734"/>
      <c r="J9" s="733" t="s">
        <v>52</v>
      </c>
      <c r="K9" s="733"/>
      <c r="L9" s="733"/>
      <c r="M9" s="733"/>
      <c r="N9" s="733"/>
      <c r="O9" s="733"/>
      <c r="P9" s="735" t="s">
        <v>53</v>
      </c>
      <c r="Q9" s="715"/>
      <c r="R9" s="715"/>
      <c r="S9" s="715"/>
      <c r="T9" s="736"/>
      <c r="U9" s="715" t="s">
        <v>55</v>
      </c>
      <c r="V9" s="715"/>
      <c r="W9" s="715"/>
      <c r="X9" s="689"/>
      <c r="Y9" s="690"/>
      <c r="Z9" s="691"/>
      <c r="AB9" s="692"/>
      <c r="AC9" s="695">
        <f t="shared" ref="AC9:AJ9" si="2">SUM(AC2:AC8)</f>
        <v>301.08999999999997</v>
      </c>
      <c r="AD9" s="696">
        <f t="shared" si="2"/>
        <v>10.5</v>
      </c>
      <c r="AE9" s="696">
        <f t="shared" si="2"/>
        <v>30.49</v>
      </c>
      <c r="AF9" s="696">
        <f t="shared" si="2"/>
        <v>10.86</v>
      </c>
      <c r="AG9" s="698">
        <f t="shared" si="2"/>
        <v>352.93999999999994</v>
      </c>
      <c r="AH9" s="695">
        <f t="shared" si="2"/>
        <v>142.44999999999999</v>
      </c>
      <c r="AI9" s="696">
        <f t="shared" si="2"/>
        <v>18.21</v>
      </c>
      <c r="AJ9" s="696">
        <f t="shared" si="2"/>
        <v>24.54</v>
      </c>
      <c r="AK9" s="698">
        <f>SUM(AH9:AJ9)</f>
        <v>185.2</v>
      </c>
    </row>
    <row r="10" spans="1:37" ht="47.25" customHeight="1" thickBot="1" x14ac:dyDescent="0.25">
      <c r="A10" s="6"/>
      <c r="B10" s="703" t="s">
        <v>442</v>
      </c>
      <c r="C10" s="193" t="s">
        <v>4</v>
      </c>
      <c r="D10" s="194" t="s">
        <v>5</v>
      </c>
      <c r="E10" s="58" t="s">
        <v>28</v>
      </c>
      <c r="F10" s="194" t="s">
        <v>6</v>
      </c>
      <c r="G10" s="194" t="s">
        <v>7</v>
      </c>
      <c r="H10" s="58" t="s">
        <v>118</v>
      </c>
      <c r="I10" s="59" t="s">
        <v>9</v>
      </c>
      <c r="J10" s="60" t="s">
        <v>77</v>
      </c>
      <c r="K10" s="58" t="s">
        <v>74</v>
      </c>
      <c r="L10" s="58" t="s">
        <v>76</v>
      </c>
      <c r="M10" s="58" t="s">
        <v>8</v>
      </c>
      <c r="N10" s="58" t="s">
        <v>54</v>
      </c>
      <c r="O10" s="59" t="s">
        <v>75</v>
      </c>
      <c r="P10" s="60" t="s">
        <v>77</v>
      </c>
      <c r="Q10" s="58" t="s">
        <v>82</v>
      </c>
      <c r="R10" s="58" t="s">
        <v>78</v>
      </c>
      <c r="S10" s="58" t="s">
        <v>79</v>
      </c>
      <c r="T10" s="61" t="s">
        <v>119</v>
      </c>
      <c r="U10" s="60" t="s">
        <v>77</v>
      </c>
      <c r="V10" s="58" t="s">
        <v>57</v>
      </c>
      <c r="W10" s="59" t="s">
        <v>443</v>
      </c>
      <c r="X10" s="704" t="s">
        <v>81</v>
      </c>
      <c r="Y10" s="705" t="s">
        <v>10</v>
      </c>
      <c r="Z10" s="706" t="s">
        <v>11</v>
      </c>
    </row>
    <row r="11" spans="1:37" ht="21.75" customHeight="1" x14ac:dyDescent="0.2">
      <c r="A11" s="6"/>
      <c r="B11" s="144" t="s">
        <v>130</v>
      </c>
      <c r="C11" s="116">
        <v>24</v>
      </c>
      <c r="D11" s="134">
        <v>19</v>
      </c>
      <c r="E11" s="124">
        <v>0.25</v>
      </c>
      <c r="F11" s="119" t="s">
        <v>127</v>
      </c>
      <c r="G11" s="120">
        <v>8</v>
      </c>
      <c r="H11" s="121"/>
      <c r="I11" s="135">
        <v>1</v>
      </c>
      <c r="J11" s="136"/>
      <c r="K11" s="118"/>
      <c r="L11" s="137"/>
      <c r="M11" s="119"/>
      <c r="N11" s="121"/>
      <c r="O11" s="138"/>
      <c r="P11" s="136"/>
      <c r="Q11" s="124"/>
      <c r="R11" s="139"/>
      <c r="S11" s="128"/>
      <c r="T11" s="140"/>
      <c r="U11" s="141">
        <v>2021</v>
      </c>
      <c r="V11" s="130" t="s">
        <v>129</v>
      </c>
      <c r="W11" s="138">
        <v>3</v>
      </c>
      <c r="X11" s="142">
        <v>1</v>
      </c>
      <c r="Y11" s="196"/>
      <c r="Z11" s="143" t="s">
        <v>139</v>
      </c>
      <c r="AF11" s="707" t="s">
        <v>446</v>
      </c>
      <c r="AG11" s="707"/>
      <c r="AH11" s="707"/>
    </row>
    <row r="12" spans="1:37" ht="21.75" customHeight="1" x14ac:dyDescent="0.2">
      <c r="A12" s="6"/>
      <c r="B12" s="145" t="s">
        <v>130</v>
      </c>
      <c r="C12" s="116">
        <v>24</v>
      </c>
      <c r="D12" s="134">
        <v>125</v>
      </c>
      <c r="E12" s="124">
        <v>4.12</v>
      </c>
      <c r="F12" s="119" t="s">
        <v>122</v>
      </c>
      <c r="G12" s="120">
        <v>5</v>
      </c>
      <c r="H12" s="121"/>
      <c r="I12" s="135">
        <v>1</v>
      </c>
      <c r="J12" s="136"/>
      <c r="K12" s="118"/>
      <c r="L12" s="137"/>
      <c r="M12" s="119"/>
      <c r="N12" s="121"/>
      <c r="O12" s="138"/>
      <c r="P12" s="136"/>
      <c r="Q12" s="124"/>
      <c r="R12" s="139"/>
      <c r="S12" s="128"/>
      <c r="T12" s="140"/>
      <c r="U12" s="141">
        <v>2021</v>
      </c>
      <c r="V12" s="130" t="s">
        <v>129</v>
      </c>
      <c r="W12" s="138">
        <v>2</v>
      </c>
      <c r="X12" s="142">
        <v>1</v>
      </c>
      <c r="Y12" s="196"/>
      <c r="Z12" s="143" t="s">
        <v>138</v>
      </c>
      <c r="AF12" s="309" t="s">
        <v>4</v>
      </c>
      <c r="AG12" s="309" t="s">
        <v>5</v>
      </c>
      <c r="AH12" s="309" t="s">
        <v>445</v>
      </c>
    </row>
    <row r="13" spans="1:37" ht="21.75" customHeight="1" x14ac:dyDescent="0.2">
      <c r="A13" s="6"/>
      <c r="B13" s="145" t="s">
        <v>130</v>
      </c>
      <c r="C13" s="116">
        <v>24</v>
      </c>
      <c r="D13" s="134">
        <v>110</v>
      </c>
      <c r="E13" s="124">
        <v>5.57</v>
      </c>
      <c r="F13" s="119" t="s">
        <v>122</v>
      </c>
      <c r="G13" s="120">
        <v>3</v>
      </c>
      <c r="H13" s="121"/>
      <c r="I13" s="135">
        <v>1</v>
      </c>
      <c r="J13" s="136"/>
      <c r="K13" s="118"/>
      <c r="L13" s="137"/>
      <c r="M13" s="119"/>
      <c r="N13" s="121"/>
      <c r="O13" s="138"/>
      <c r="P13" s="136"/>
      <c r="Q13" s="124"/>
      <c r="R13" s="139"/>
      <c r="S13" s="128"/>
      <c r="T13" s="140"/>
      <c r="U13" s="141">
        <v>2021</v>
      </c>
      <c r="V13" s="130" t="s">
        <v>129</v>
      </c>
      <c r="W13" s="138">
        <v>6</v>
      </c>
      <c r="X13" s="142">
        <v>1</v>
      </c>
      <c r="Y13" s="196"/>
      <c r="Z13" s="143" t="s">
        <v>137</v>
      </c>
      <c r="AF13" s="307">
        <v>8</v>
      </c>
      <c r="AG13" s="307">
        <v>137</v>
      </c>
      <c r="AH13" s="708">
        <v>0.08</v>
      </c>
    </row>
    <row r="14" spans="1:37" ht="21.75" customHeight="1" x14ac:dyDescent="0.2">
      <c r="A14" s="6"/>
      <c r="B14" s="145" t="s">
        <v>130</v>
      </c>
      <c r="C14" s="116">
        <v>24</v>
      </c>
      <c r="D14" s="134">
        <v>117</v>
      </c>
      <c r="E14" s="124">
        <v>7.1</v>
      </c>
      <c r="F14" s="119" t="s">
        <v>128</v>
      </c>
      <c r="G14" s="120">
        <v>2</v>
      </c>
      <c r="H14" s="121"/>
      <c r="I14" s="135">
        <v>1</v>
      </c>
      <c r="J14" s="136"/>
      <c r="K14" s="118"/>
      <c r="L14" s="137"/>
      <c r="M14" s="119"/>
      <c r="N14" s="121"/>
      <c r="O14" s="138"/>
      <c r="P14" s="136"/>
      <c r="Q14" s="124"/>
      <c r="R14" s="139"/>
      <c r="S14" s="128"/>
      <c r="T14" s="140"/>
      <c r="U14" s="141">
        <v>2021</v>
      </c>
      <c r="V14" s="130" t="s">
        <v>129</v>
      </c>
      <c r="W14" s="138">
        <v>8</v>
      </c>
      <c r="X14" s="142">
        <v>1</v>
      </c>
      <c r="Y14" s="196"/>
      <c r="Z14" s="143" t="s">
        <v>136</v>
      </c>
      <c r="AF14" s="307">
        <v>8</v>
      </c>
      <c r="AG14" s="307">
        <v>138</v>
      </c>
      <c r="AH14" s="708">
        <v>0.04</v>
      </c>
    </row>
    <row r="15" spans="1:37" ht="21.75" customHeight="1" x14ac:dyDescent="0.2">
      <c r="A15" s="6"/>
      <c r="B15" s="145" t="s">
        <v>130</v>
      </c>
      <c r="C15" s="116">
        <v>24</v>
      </c>
      <c r="D15" s="134">
        <v>84</v>
      </c>
      <c r="E15" s="124">
        <v>2.19</v>
      </c>
      <c r="F15" s="119" t="s">
        <v>128</v>
      </c>
      <c r="G15" s="120">
        <v>2</v>
      </c>
      <c r="H15" s="121"/>
      <c r="I15" s="135">
        <v>1</v>
      </c>
      <c r="J15" s="136"/>
      <c r="K15" s="118"/>
      <c r="L15" s="137"/>
      <c r="M15" s="119"/>
      <c r="N15" s="121"/>
      <c r="O15" s="138"/>
      <c r="P15" s="136"/>
      <c r="Q15" s="124"/>
      <c r="R15" s="139"/>
      <c r="S15" s="128"/>
      <c r="T15" s="140"/>
      <c r="U15" s="141">
        <v>2021</v>
      </c>
      <c r="V15" s="130" t="s">
        <v>129</v>
      </c>
      <c r="W15" s="138">
        <v>8</v>
      </c>
      <c r="X15" s="142">
        <v>1</v>
      </c>
      <c r="Y15" s="196"/>
      <c r="Z15" s="143" t="s">
        <v>136</v>
      </c>
      <c r="AF15" s="307">
        <v>8</v>
      </c>
      <c r="AG15" s="307">
        <v>150</v>
      </c>
      <c r="AH15" s="708">
        <v>0.8</v>
      </c>
    </row>
    <row r="16" spans="1:37" s="3" customFormat="1" ht="21.75" customHeight="1" x14ac:dyDescent="0.2">
      <c r="A16" s="6"/>
      <c r="B16" s="146" t="s">
        <v>130</v>
      </c>
      <c r="C16" s="116">
        <v>24</v>
      </c>
      <c r="D16" s="134">
        <v>123</v>
      </c>
      <c r="E16" s="124">
        <v>5.8</v>
      </c>
      <c r="F16" s="119" t="s">
        <v>122</v>
      </c>
      <c r="G16" s="120">
        <v>39</v>
      </c>
      <c r="H16" s="121">
        <v>780</v>
      </c>
      <c r="I16" s="135">
        <v>1</v>
      </c>
      <c r="J16" s="136">
        <v>2021</v>
      </c>
      <c r="K16" s="118">
        <v>5.8</v>
      </c>
      <c r="L16" s="137" t="s">
        <v>126</v>
      </c>
      <c r="M16" s="119"/>
      <c r="N16" s="121">
        <v>211</v>
      </c>
      <c r="O16" s="138">
        <v>27</v>
      </c>
      <c r="P16" s="136">
        <v>2022</v>
      </c>
      <c r="Q16" s="124">
        <v>5.8</v>
      </c>
      <c r="R16" s="139" t="s">
        <v>123</v>
      </c>
      <c r="S16" s="128" t="s">
        <v>124</v>
      </c>
      <c r="T16" s="140">
        <v>1000</v>
      </c>
      <c r="U16" s="141">
        <v>2023</v>
      </c>
      <c r="V16" s="130" t="s">
        <v>125</v>
      </c>
      <c r="W16" s="138">
        <v>8</v>
      </c>
      <c r="X16" s="142">
        <v>1</v>
      </c>
      <c r="Y16" s="196"/>
      <c r="Z16" s="143"/>
      <c r="AF16" s="307">
        <v>3</v>
      </c>
      <c r="AG16" s="307">
        <v>9</v>
      </c>
      <c r="AH16" s="708">
        <v>4.2</v>
      </c>
    </row>
    <row r="17" spans="1:34" s="3" customFormat="1" ht="21.75" customHeight="1" x14ac:dyDescent="0.2">
      <c r="A17" s="6"/>
      <c r="B17" s="147" t="s">
        <v>130</v>
      </c>
      <c r="C17" s="49">
        <v>24</v>
      </c>
      <c r="D17" s="27">
        <v>111</v>
      </c>
      <c r="E17" s="28">
        <v>1.26</v>
      </c>
      <c r="F17" s="29" t="s">
        <v>122</v>
      </c>
      <c r="G17" s="30">
        <v>39</v>
      </c>
      <c r="H17" s="31">
        <v>215</v>
      </c>
      <c r="I17" s="50">
        <v>1</v>
      </c>
      <c r="J17" s="47">
        <v>2022</v>
      </c>
      <c r="K17" s="28">
        <v>1.26</v>
      </c>
      <c r="L17" s="32" t="s">
        <v>131</v>
      </c>
      <c r="M17" s="29"/>
      <c r="N17" s="31">
        <v>107</v>
      </c>
      <c r="O17" s="51">
        <v>50</v>
      </c>
      <c r="P17" s="261">
        <v>2023</v>
      </c>
      <c r="Q17" s="28">
        <v>1.26</v>
      </c>
      <c r="R17" s="35" t="s">
        <v>132</v>
      </c>
      <c r="S17" s="36" t="s">
        <v>124</v>
      </c>
      <c r="T17" s="55">
        <v>908</v>
      </c>
      <c r="U17" s="52">
        <v>2024</v>
      </c>
      <c r="V17" s="38" t="s">
        <v>129</v>
      </c>
      <c r="W17" s="51">
        <v>5</v>
      </c>
      <c r="X17" s="57">
        <v>1</v>
      </c>
      <c r="Y17" s="258"/>
      <c r="Z17" s="39"/>
      <c r="AF17" s="307">
        <v>8</v>
      </c>
      <c r="AG17" s="307">
        <v>19</v>
      </c>
      <c r="AH17" s="708">
        <v>0.4</v>
      </c>
    </row>
    <row r="18" spans="1:34" s="3" customFormat="1" ht="21.75" customHeight="1" x14ac:dyDescent="0.2">
      <c r="A18" s="6"/>
      <c r="B18" s="147" t="s">
        <v>130</v>
      </c>
      <c r="C18" s="49">
        <v>24</v>
      </c>
      <c r="D18" s="27">
        <v>121</v>
      </c>
      <c r="E18" s="28">
        <v>3.8</v>
      </c>
      <c r="F18" s="29" t="s">
        <v>122</v>
      </c>
      <c r="G18" s="30">
        <v>39</v>
      </c>
      <c r="H18" s="31">
        <v>330</v>
      </c>
      <c r="I18" s="50">
        <v>1</v>
      </c>
      <c r="J18" s="47">
        <v>2022</v>
      </c>
      <c r="K18" s="148">
        <v>3.8</v>
      </c>
      <c r="L18" s="32" t="s">
        <v>131</v>
      </c>
      <c r="M18" s="29"/>
      <c r="N18" s="31">
        <v>121</v>
      </c>
      <c r="O18" s="51">
        <v>37</v>
      </c>
      <c r="P18" s="261">
        <v>2023</v>
      </c>
      <c r="Q18" s="28">
        <v>3.8</v>
      </c>
      <c r="R18" s="35" t="s">
        <v>132</v>
      </c>
      <c r="S18" s="36" t="s">
        <v>124</v>
      </c>
      <c r="T18" s="55">
        <v>909</v>
      </c>
      <c r="U18" s="52">
        <v>2024</v>
      </c>
      <c r="V18" s="38" t="s">
        <v>129</v>
      </c>
      <c r="W18" s="51">
        <v>5</v>
      </c>
      <c r="X18" s="57">
        <v>1</v>
      </c>
      <c r="Y18" s="258"/>
      <c r="Z18" s="39"/>
      <c r="AF18" s="307">
        <v>8</v>
      </c>
      <c r="AG18" s="307">
        <v>70</v>
      </c>
      <c r="AH18" s="708">
        <v>0.32</v>
      </c>
    </row>
    <row r="19" spans="1:34" s="3" customFormat="1" ht="21.75" customHeight="1" x14ac:dyDescent="0.2">
      <c r="A19" s="6"/>
      <c r="B19" s="278" t="s">
        <v>130</v>
      </c>
      <c r="C19" s="227">
        <v>34</v>
      </c>
      <c r="D19" s="228">
        <v>36</v>
      </c>
      <c r="E19" s="229">
        <v>2.8</v>
      </c>
      <c r="F19" s="235" t="s">
        <v>128</v>
      </c>
      <c r="G19" s="231">
        <v>42</v>
      </c>
      <c r="H19" s="279">
        <v>711</v>
      </c>
      <c r="I19" s="232">
        <v>1</v>
      </c>
      <c r="J19" s="233">
        <v>2024</v>
      </c>
      <c r="K19" s="280"/>
      <c r="L19" s="234" t="s">
        <v>133</v>
      </c>
      <c r="M19" s="230" t="s">
        <v>134</v>
      </c>
      <c r="N19" s="279">
        <v>237</v>
      </c>
      <c r="O19" s="281">
        <v>33</v>
      </c>
      <c r="P19" s="261"/>
      <c r="Q19" s="28"/>
      <c r="R19" s="35"/>
      <c r="S19" s="36"/>
      <c r="T19" s="55"/>
      <c r="U19" s="52"/>
      <c r="V19" s="38"/>
      <c r="W19" s="51"/>
      <c r="X19" s="57">
        <v>1</v>
      </c>
      <c r="Y19" s="258"/>
      <c r="Z19" s="39"/>
      <c r="AF19" s="307">
        <v>8</v>
      </c>
      <c r="AG19" s="307">
        <v>88</v>
      </c>
      <c r="AH19" s="708">
        <v>0.2</v>
      </c>
    </row>
    <row r="20" spans="1:34" s="3" customFormat="1" ht="21.75" customHeight="1" x14ac:dyDescent="0.2">
      <c r="A20" s="6"/>
      <c r="B20" s="278" t="s">
        <v>130</v>
      </c>
      <c r="C20" s="227">
        <v>34</v>
      </c>
      <c r="D20" s="228">
        <v>53</v>
      </c>
      <c r="E20" s="229">
        <v>2.04</v>
      </c>
      <c r="F20" s="230" t="s">
        <v>128</v>
      </c>
      <c r="G20" s="231">
        <v>48</v>
      </c>
      <c r="H20" s="279">
        <v>592</v>
      </c>
      <c r="I20" s="232">
        <v>1</v>
      </c>
      <c r="J20" s="233">
        <v>2024</v>
      </c>
      <c r="K20" s="280"/>
      <c r="L20" s="234" t="s">
        <v>133</v>
      </c>
      <c r="M20" s="230" t="s">
        <v>135</v>
      </c>
      <c r="N20" s="279">
        <v>197</v>
      </c>
      <c r="O20" s="281">
        <v>33</v>
      </c>
      <c r="P20" s="261"/>
      <c r="Q20" s="28"/>
      <c r="R20" s="35"/>
      <c r="S20" s="36"/>
      <c r="T20" s="55"/>
      <c r="U20" s="52"/>
      <c r="V20" s="38"/>
      <c r="W20" s="51"/>
      <c r="X20" s="57">
        <v>1</v>
      </c>
      <c r="Y20" s="258"/>
      <c r="Z20" s="39"/>
      <c r="AF20" s="307">
        <v>8</v>
      </c>
      <c r="AG20" s="307">
        <v>89</v>
      </c>
      <c r="AH20" s="708">
        <v>2.2000000000000002</v>
      </c>
    </row>
    <row r="21" spans="1:34" s="3" customFormat="1" ht="21.75" customHeight="1" x14ac:dyDescent="0.2">
      <c r="A21" s="6"/>
      <c r="B21" s="147" t="s">
        <v>130</v>
      </c>
      <c r="C21" s="49">
        <v>1</v>
      </c>
      <c r="D21" s="27">
        <v>44</v>
      </c>
      <c r="E21" s="28">
        <v>1</v>
      </c>
      <c r="F21" s="29" t="s">
        <v>124</v>
      </c>
      <c r="G21" s="30">
        <v>51</v>
      </c>
      <c r="H21" s="31">
        <v>163</v>
      </c>
      <c r="I21" s="50">
        <v>1</v>
      </c>
      <c r="J21" s="47"/>
      <c r="K21" s="28"/>
      <c r="L21" s="32"/>
      <c r="M21" s="29"/>
      <c r="N21" s="31"/>
      <c r="O21" s="51"/>
      <c r="P21" s="261">
        <v>2023</v>
      </c>
      <c r="Q21" s="28">
        <v>1</v>
      </c>
      <c r="R21" s="35" t="s">
        <v>146</v>
      </c>
      <c r="S21" s="36" t="s">
        <v>122</v>
      </c>
      <c r="T21" s="55">
        <v>1818</v>
      </c>
      <c r="U21" s="52">
        <v>2024</v>
      </c>
      <c r="V21" s="38" t="s">
        <v>125</v>
      </c>
      <c r="W21" s="51">
        <v>3</v>
      </c>
      <c r="X21" s="57">
        <v>1</v>
      </c>
      <c r="Y21" s="258"/>
      <c r="Z21" s="39" t="s">
        <v>147</v>
      </c>
      <c r="AF21" s="307">
        <v>8</v>
      </c>
      <c r="AG21" s="307">
        <v>90</v>
      </c>
      <c r="AH21" s="708">
        <v>0.12</v>
      </c>
    </row>
    <row r="22" spans="1:34" s="3" customFormat="1" ht="21.75" customHeight="1" x14ac:dyDescent="0.2">
      <c r="A22" s="6"/>
      <c r="B22" s="147" t="s">
        <v>130</v>
      </c>
      <c r="C22" s="49">
        <v>1</v>
      </c>
      <c r="D22" s="27">
        <v>45</v>
      </c>
      <c r="E22" s="28">
        <v>0.75</v>
      </c>
      <c r="F22" s="29" t="s">
        <v>124</v>
      </c>
      <c r="G22" s="30">
        <v>52</v>
      </c>
      <c r="H22" s="31">
        <v>125</v>
      </c>
      <c r="I22" s="50">
        <v>1</v>
      </c>
      <c r="J22" s="47"/>
      <c r="K22" s="28"/>
      <c r="L22" s="32"/>
      <c r="M22" s="29"/>
      <c r="N22" s="31"/>
      <c r="O22" s="51"/>
      <c r="P22" s="261">
        <v>2023</v>
      </c>
      <c r="Q22" s="28">
        <v>0.75</v>
      </c>
      <c r="R22" s="35" t="s">
        <v>146</v>
      </c>
      <c r="S22" s="36" t="s">
        <v>122</v>
      </c>
      <c r="T22" s="55">
        <v>1817</v>
      </c>
      <c r="U22" s="52">
        <v>2024</v>
      </c>
      <c r="V22" s="38" t="s">
        <v>125</v>
      </c>
      <c r="W22" s="51">
        <v>3</v>
      </c>
      <c r="X22" s="57">
        <v>1</v>
      </c>
      <c r="Y22" s="258"/>
      <c r="Z22" s="39" t="s">
        <v>147</v>
      </c>
      <c r="AF22" s="307">
        <v>8</v>
      </c>
      <c r="AG22" s="307">
        <v>91</v>
      </c>
      <c r="AH22" s="708">
        <v>0.4</v>
      </c>
    </row>
    <row r="23" spans="1:34" s="3" customFormat="1" ht="21.75" customHeight="1" x14ac:dyDescent="0.2">
      <c r="A23" s="6"/>
      <c r="B23" s="147" t="s">
        <v>130</v>
      </c>
      <c r="C23" s="49">
        <v>8</v>
      </c>
      <c r="D23" s="27">
        <v>39</v>
      </c>
      <c r="E23" s="28">
        <v>0.97</v>
      </c>
      <c r="F23" s="29" t="s">
        <v>122</v>
      </c>
      <c r="G23" s="30">
        <v>59</v>
      </c>
      <c r="H23" s="31">
        <v>237</v>
      </c>
      <c r="I23" s="50">
        <v>1</v>
      </c>
      <c r="J23" s="47">
        <v>2023</v>
      </c>
      <c r="K23" s="148">
        <v>0.97</v>
      </c>
      <c r="L23" s="32" t="s">
        <v>133</v>
      </c>
      <c r="M23" s="29" t="s">
        <v>150</v>
      </c>
      <c r="N23" s="31">
        <v>64</v>
      </c>
      <c r="O23" s="51">
        <v>25</v>
      </c>
      <c r="P23" s="261"/>
      <c r="Q23" s="28"/>
      <c r="R23" s="35"/>
      <c r="S23" s="36"/>
      <c r="T23" s="55"/>
      <c r="U23" s="52"/>
      <c r="V23" s="38"/>
      <c r="W23" s="51"/>
      <c r="X23" s="57">
        <v>1</v>
      </c>
      <c r="Y23" s="258"/>
      <c r="Z23" s="39"/>
      <c r="AF23" s="307">
        <v>8</v>
      </c>
      <c r="AG23" s="307">
        <v>32</v>
      </c>
      <c r="AH23" s="708">
        <v>0.2</v>
      </c>
    </row>
    <row r="24" spans="1:34" s="3" customFormat="1" ht="21.75" customHeight="1" x14ac:dyDescent="0.2">
      <c r="A24" s="6"/>
      <c r="B24" s="147" t="s">
        <v>130</v>
      </c>
      <c r="C24" s="49">
        <v>8</v>
      </c>
      <c r="D24" s="27">
        <v>58</v>
      </c>
      <c r="E24" s="28">
        <v>0.21</v>
      </c>
      <c r="F24" s="29" t="s">
        <v>148</v>
      </c>
      <c r="G24" s="30">
        <v>70</v>
      </c>
      <c r="H24" s="31">
        <v>39</v>
      </c>
      <c r="I24" s="50">
        <v>1</v>
      </c>
      <c r="J24" s="47">
        <v>2023</v>
      </c>
      <c r="K24" s="148">
        <v>0.21</v>
      </c>
      <c r="L24" s="32" t="s">
        <v>149</v>
      </c>
      <c r="M24" s="29" t="s">
        <v>150</v>
      </c>
      <c r="N24" s="31">
        <v>19</v>
      </c>
      <c r="O24" s="51">
        <v>50</v>
      </c>
      <c r="P24" s="261"/>
      <c r="Q24" s="28"/>
      <c r="R24" s="35"/>
      <c r="S24" s="36"/>
      <c r="T24" s="55"/>
      <c r="U24" s="52"/>
      <c r="V24" s="38"/>
      <c r="W24" s="51"/>
      <c r="X24" s="57">
        <v>1</v>
      </c>
      <c r="Y24" s="258"/>
      <c r="Z24" s="39"/>
      <c r="AF24" s="307">
        <v>8</v>
      </c>
      <c r="AG24" s="307">
        <v>23</v>
      </c>
      <c r="AH24" s="708">
        <v>0.32</v>
      </c>
    </row>
    <row r="25" spans="1:34" s="3" customFormat="1" ht="21.75" customHeight="1" x14ac:dyDescent="0.2">
      <c r="A25" s="6"/>
      <c r="B25" s="147" t="s">
        <v>130</v>
      </c>
      <c r="C25" s="49">
        <v>8</v>
      </c>
      <c r="D25" s="27">
        <v>154</v>
      </c>
      <c r="E25" s="28">
        <v>0.17</v>
      </c>
      <c r="F25" s="29" t="s">
        <v>148</v>
      </c>
      <c r="G25" s="30">
        <v>60</v>
      </c>
      <c r="H25" s="31">
        <v>16</v>
      </c>
      <c r="I25" s="50">
        <v>1</v>
      </c>
      <c r="J25" s="47">
        <v>2023</v>
      </c>
      <c r="K25" s="148">
        <v>0.17</v>
      </c>
      <c r="L25" s="32" t="s">
        <v>149</v>
      </c>
      <c r="M25" s="29" t="s">
        <v>150</v>
      </c>
      <c r="N25" s="31">
        <v>6</v>
      </c>
      <c r="O25" s="51">
        <v>38</v>
      </c>
      <c r="P25" s="261"/>
      <c r="Q25" s="28"/>
      <c r="R25" s="35"/>
      <c r="S25" s="36"/>
      <c r="T25" s="55"/>
      <c r="U25" s="52"/>
      <c r="V25" s="38"/>
      <c r="W25" s="51"/>
      <c r="X25" s="57">
        <v>1</v>
      </c>
      <c r="Y25" s="258"/>
      <c r="Z25" s="39"/>
      <c r="AF25" s="307">
        <v>7</v>
      </c>
      <c r="AG25" s="307">
        <v>69</v>
      </c>
      <c r="AH25" s="708">
        <v>0.72</v>
      </c>
    </row>
    <row r="26" spans="1:34" s="3" customFormat="1" ht="21.75" customHeight="1" x14ac:dyDescent="0.2">
      <c r="A26" s="6"/>
      <c r="B26" s="147" t="s">
        <v>130</v>
      </c>
      <c r="C26" s="49">
        <v>34</v>
      </c>
      <c r="D26" s="27">
        <v>55</v>
      </c>
      <c r="E26" s="28">
        <v>2.68</v>
      </c>
      <c r="F26" s="29" t="s">
        <v>148</v>
      </c>
      <c r="G26" s="30">
        <v>51</v>
      </c>
      <c r="H26" s="31">
        <v>426</v>
      </c>
      <c r="I26" s="50">
        <v>1</v>
      </c>
      <c r="J26" s="47">
        <v>2024</v>
      </c>
      <c r="K26" s="148">
        <v>2.68</v>
      </c>
      <c r="L26" s="32" t="s">
        <v>133</v>
      </c>
      <c r="M26" s="29" t="s">
        <v>29</v>
      </c>
      <c r="N26" s="31">
        <v>149</v>
      </c>
      <c r="O26" s="51">
        <v>35</v>
      </c>
      <c r="P26" s="261"/>
      <c r="Q26" s="28"/>
      <c r="R26" s="35"/>
      <c r="S26" s="36"/>
      <c r="T26" s="55"/>
      <c r="U26" s="52"/>
      <c r="V26" s="38"/>
      <c r="W26" s="51"/>
      <c r="X26" s="57">
        <v>1</v>
      </c>
      <c r="Y26" s="258"/>
      <c r="Z26" s="39"/>
      <c r="AF26" s="307">
        <v>5</v>
      </c>
      <c r="AG26" s="307">
        <v>52</v>
      </c>
      <c r="AH26" s="708">
        <v>0.6</v>
      </c>
    </row>
    <row r="27" spans="1:34" s="3" customFormat="1" ht="21.75" customHeight="1" x14ac:dyDescent="0.2">
      <c r="A27" s="6"/>
      <c r="B27" s="147" t="s">
        <v>130</v>
      </c>
      <c r="C27" s="49">
        <v>34</v>
      </c>
      <c r="D27" s="27">
        <v>54</v>
      </c>
      <c r="E27" s="28">
        <v>0.26</v>
      </c>
      <c r="F27" s="29" t="s">
        <v>179</v>
      </c>
      <c r="G27" s="30">
        <v>14</v>
      </c>
      <c r="H27" s="31">
        <v>24</v>
      </c>
      <c r="I27" s="50">
        <v>1</v>
      </c>
      <c r="J27" s="233"/>
      <c r="K27" s="280"/>
      <c r="L27" s="234"/>
      <c r="M27" s="29"/>
      <c r="N27" s="31"/>
      <c r="O27" s="51"/>
      <c r="P27" s="261"/>
      <c r="Q27" s="28"/>
      <c r="R27" s="35"/>
      <c r="S27" s="36"/>
      <c r="T27" s="55"/>
      <c r="U27" s="282">
        <v>2024</v>
      </c>
      <c r="V27" s="283" t="s">
        <v>51</v>
      </c>
      <c r="W27" s="51"/>
      <c r="X27" s="57">
        <v>1</v>
      </c>
      <c r="Y27" s="258"/>
      <c r="Z27" s="39"/>
      <c r="AF27" s="307">
        <v>5</v>
      </c>
      <c r="AG27" s="307">
        <v>53</v>
      </c>
      <c r="AH27" s="708">
        <v>0.4</v>
      </c>
    </row>
    <row r="28" spans="1:34" s="3" customFormat="1" ht="21.75" customHeight="1" x14ac:dyDescent="0.2">
      <c r="A28" s="6"/>
      <c r="B28" s="147" t="s">
        <v>130</v>
      </c>
      <c r="C28" s="49">
        <v>34</v>
      </c>
      <c r="D28" s="27">
        <v>58</v>
      </c>
      <c r="E28" s="28">
        <v>0.23</v>
      </c>
      <c r="F28" s="29" t="s">
        <v>179</v>
      </c>
      <c r="G28" s="30">
        <v>14</v>
      </c>
      <c r="H28" s="31">
        <v>22</v>
      </c>
      <c r="I28" s="50">
        <v>1</v>
      </c>
      <c r="J28" s="233"/>
      <c r="K28" s="280"/>
      <c r="L28" s="234"/>
      <c r="M28" s="29"/>
      <c r="N28" s="31"/>
      <c r="O28" s="51"/>
      <c r="P28" s="261"/>
      <c r="Q28" s="28"/>
      <c r="R28" s="35"/>
      <c r="S28" s="36"/>
      <c r="T28" s="55"/>
      <c r="U28" s="282">
        <v>2024</v>
      </c>
      <c r="V28" s="283" t="s">
        <v>180</v>
      </c>
      <c r="W28" s="51"/>
      <c r="X28" s="57">
        <v>1</v>
      </c>
      <c r="Y28" s="258"/>
      <c r="Z28" s="39"/>
      <c r="AF28" s="307">
        <v>8</v>
      </c>
      <c r="AG28" s="307">
        <v>49</v>
      </c>
      <c r="AH28" s="708">
        <v>0.6</v>
      </c>
    </row>
    <row r="29" spans="1:34" s="3" customFormat="1" ht="21.75" customHeight="1" thickBot="1" x14ac:dyDescent="0.25">
      <c r="A29" s="6"/>
      <c r="B29" s="446" t="s">
        <v>130</v>
      </c>
      <c r="C29" s="447">
        <v>34</v>
      </c>
      <c r="D29" s="448">
        <v>53</v>
      </c>
      <c r="E29" s="449">
        <v>2.68</v>
      </c>
      <c r="F29" s="450" t="s">
        <v>124</v>
      </c>
      <c r="G29" s="451">
        <v>51</v>
      </c>
      <c r="H29" s="452">
        <v>710</v>
      </c>
      <c r="I29" s="453">
        <v>1</v>
      </c>
      <c r="J29" s="454"/>
      <c r="K29" s="455"/>
      <c r="L29" s="456"/>
      <c r="M29" s="329"/>
      <c r="N29" s="42"/>
      <c r="O29" s="321"/>
      <c r="P29" s="218">
        <v>2025</v>
      </c>
      <c r="Q29" s="449">
        <v>2.68</v>
      </c>
      <c r="R29" s="457" t="s">
        <v>146</v>
      </c>
      <c r="S29" s="458" t="s">
        <v>124</v>
      </c>
      <c r="T29" s="459">
        <v>1818</v>
      </c>
      <c r="U29" s="460"/>
      <c r="V29" s="461"/>
      <c r="W29" s="321"/>
      <c r="X29" s="462">
        <v>1</v>
      </c>
      <c r="Y29" s="271"/>
      <c r="Z29" s="463" t="s">
        <v>182</v>
      </c>
      <c r="AF29" s="307">
        <v>12</v>
      </c>
      <c r="AG29" s="307">
        <v>132</v>
      </c>
      <c r="AH29" s="708">
        <v>2.12</v>
      </c>
    </row>
    <row r="30" spans="1:34" s="3" customFormat="1" ht="21.75" customHeight="1" x14ac:dyDescent="0.2">
      <c r="A30" s="6"/>
      <c r="B30" s="115" t="s">
        <v>195</v>
      </c>
      <c r="C30" s="116">
        <v>11</v>
      </c>
      <c r="D30" s="134">
        <v>180</v>
      </c>
      <c r="E30" s="124">
        <v>0.52</v>
      </c>
      <c r="F30" s="119" t="s">
        <v>313</v>
      </c>
      <c r="G30" s="120">
        <v>22</v>
      </c>
      <c r="H30" s="445">
        <v>59</v>
      </c>
      <c r="I30" s="135">
        <v>1</v>
      </c>
      <c r="J30" s="442">
        <v>2021</v>
      </c>
      <c r="K30" s="124">
        <v>0.52</v>
      </c>
      <c r="L30" s="137" t="s">
        <v>133</v>
      </c>
      <c r="M30" s="119" t="s">
        <v>181</v>
      </c>
      <c r="N30" s="445">
        <v>26</v>
      </c>
      <c r="O30" s="444">
        <v>44</v>
      </c>
      <c r="P30" s="136"/>
      <c r="Q30" s="124"/>
      <c r="R30" s="139"/>
      <c r="S30" s="128"/>
      <c r="T30" s="443"/>
      <c r="U30" s="442"/>
      <c r="V30" s="130"/>
      <c r="W30" s="138"/>
      <c r="X30" s="136">
        <v>1</v>
      </c>
      <c r="Y30" s="274"/>
      <c r="Z30" s="143"/>
      <c r="AF30" s="307">
        <v>3</v>
      </c>
      <c r="AG30" s="307">
        <v>14</v>
      </c>
      <c r="AH30" s="708">
        <v>0.16</v>
      </c>
    </row>
    <row r="31" spans="1:34" s="3" customFormat="1" ht="21.75" customHeight="1" x14ac:dyDescent="0.2">
      <c r="A31" s="6"/>
      <c r="B31" s="115" t="s">
        <v>196</v>
      </c>
      <c r="C31" s="116">
        <v>25</v>
      </c>
      <c r="D31" s="134">
        <v>70</v>
      </c>
      <c r="E31" s="124">
        <v>4.24</v>
      </c>
      <c r="F31" s="119" t="s">
        <v>124</v>
      </c>
      <c r="G31" s="120">
        <v>37</v>
      </c>
      <c r="H31" s="445">
        <v>924</v>
      </c>
      <c r="I31" s="135">
        <v>1</v>
      </c>
      <c r="J31" s="442">
        <v>2021</v>
      </c>
      <c r="K31" s="124">
        <f>SUM(E31)</f>
        <v>4.24</v>
      </c>
      <c r="L31" s="137" t="s">
        <v>133</v>
      </c>
      <c r="M31" s="119" t="s">
        <v>273</v>
      </c>
      <c r="N31" s="445">
        <v>280</v>
      </c>
      <c r="O31" s="444">
        <v>30</v>
      </c>
      <c r="P31" s="136"/>
      <c r="Q31" s="124"/>
      <c r="R31" s="139"/>
      <c r="S31" s="128"/>
      <c r="T31" s="443"/>
      <c r="U31" s="442"/>
      <c r="V31" s="130"/>
      <c r="W31" s="138"/>
      <c r="X31" s="136">
        <v>1</v>
      </c>
      <c r="Y31" s="274"/>
      <c r="Z31" s="143"/>
      <c r="AF31" s="307">
        <v>3</v>
      </c>
      <c r="AG31" s="307">
        <v>15</v>
      </c>
      <c r="AH31" s="708">
        <v>0.56000000000000005</v>
      </c>
    </row>
    <row r="32" spans="1:34" s="3" customFormat="1" ht="21.75" customHeight="1" x14ac:dyDescent="0.2">
      <c r="A32" s="6"/>
      <c r="B32" s="438" t="s">
        <v>196</v>
      </c>
      <c r="C32" s="49">
        <v>28</v>
      </c>
      <c r="D32" s="27">
        <v>81</v>
      </c>
      <c r="E32" s="28">
        <v>0.92</v>
      </c>
      <c r="F32" s="36" t="s">
        <v>124</v>
      </c>
      <c r="G32" s="30">
        <v>40</v>
      </c>
      <c r="H32" s="437">
        <v>221</v>
      </c>
      <c r="I32" s="50">
        <v>1</v>
      </c>
      <c r="J32" s="47">
        <v>2021</v>
      </c>
      <c r="K32" s="28">
        <f>SUM(E32)</f>
        <v>0.92</v>
      </c>
      <c r="L32" s="32" t="s">
        <v>133</v>
      </c>
      <c r="M32" s="29" t="s">
        <v>276</v>
      </c>
      <c r="N32" s="437">
        <v>59</v>
      </c>
      <c r="O32" s="436">
        <v>27</v>
      </c>
      <c r="P32" s="277"/>
      <c r="Q32" s="28"/>
      <c r="R32" s="35"/>
      <c r="S32" s="36"/>
      <c r="T32" s="435"/>
      <c r="U32" s="47"/>
      <c r="V32" s="38"/>
      <c r="W32" s="51"/>
      <c r="X32" s="277">
        <v>1</v>
      </c>
      <c r="Y32" s="272"/>
      <c r="Z32" s="39"/>
      <c r="AF32" s="307">
        <v>3</v>
      </c>
      <c r="AG32" s="307">
        <v>16</v>
      </c>
      <c r="AH32" s="708">
        <v>1.84</v>
      </c>
    </row>
    <row r="33" spans="1:34" s="3" customFormat="1" ht="21.75" customHeight="1" x14ac:dyDescent="0.2">
      <c r="A33" s="6"/>
      <c r="B33" s="441" t="s">
        <v>196</v>
      </c>
      <c r="C33" s="227">
        <v>28</v>
      </c>
      <c r="D33" s="228">
        <v>82</v>
      </c>
      <c r="E33" s="229">
        <v>1.88</v>
      </c>
      <c r="F33" s="230" t="s">
        <v>124</v>
      </c>
      <c r="G33" s="231">
        <v>38</v>
      </c>
      <c r="H33" s="440">
        <v>425</v>
      </c>
      <c r="I33" s="232">
        <v>1</v>
      </c>
      <c r="J33" s="233">
        <v>2021</v>
      </c>
      <c r="K33" s="229"/>
      <c r="L33" s="234" t="s">
        <v>133</v>
      </c>
      <c r="M33" s="230" t="s">
        <v>276</v>
      </c>
      <c r="N33" s="440">
        <f>ROUND(H33*0.33,0)</f>
        <v>140</v>
      </c>
      <c r="O33" s="439">
        <v>33</v>
      </c>
      <c r="P33" s="277"/>
      <c r="Q33" s="28"/>
      <c r="R33" s="35"/>
      <c r="S33" s="36"/>
      <c r="T33" s="435"/>
      <c r="U33" s="47"/>
      <c r="V33" s="38"/>
      <c r="W33" s="51"/>
      <c r="X33" s="277">
        <v>1</v>
      </c>
      <c r="Y33" s="272"/>
      <c r="Z33" s="39"/>
      <c r="AF33" s="307">
        <v>3</v>
      </c>
      <c r="AG33" s="307">
        <v>82</v>
      </c>
      <c r="AH33" s="708">
        <v>0.45</v>
      </c>
    </row>
    <row r="34" spans="1:34" s="3" customFormat="1" ht="21.75" customHeight="1" x14ac:dyDescent="0.2">
      <c r="A34" s="6"/>
      <c r="B34" s="438" t="s">
        <v>196</v>
      </c>
      <c r="C34" s="49">
        <v>29</v>
      </c>
      <c r="D34" s="27">
        <v>46</v>
      </c>
      <c r="E34" s="28">
        <v>0.84</v>
      </c>
      <c r="F34" s="29" t="s">
        <v>124</v>
      </c>
      <c r="G34" s="30">
        <v>53</v>
      </c>
      <c r="H34" s="437">
        <v>265</v>
      </c>
      <c r="I34" s="50">
        <v>1</v>
      </c>
      <c r="J34" s="47">
        <v>2021</v>
      </c>
      <c r="K34" s="28">
        <v>0.84</v>
      </c>
      <c r="L34" s="32" t="s">
        <v>133</v>
      </c>
      <c r="M34" s="29" t="s">
        <v>276</v>
      </c>
      <c r="N34" s="437">
        <v>55</v>
      </c>
      <c r="O34" s="436">
        <v>21</v>
      </c>
      <c r="P34" s="277"/>
      <c r="Q34" s="28"/>
      <c r="R34" s="35"/>
      <c r="S34" s="36"/>
      <c r="T34" s="435"/>
      <c r="U34" s="47"/>
      <c r="V34" s="38"/>
      <c r="W34" s="51"/>
      <c r="X34" s="277">
        <v>1</v>
      </c>
      <c r="Y34" s="272"/>
      <c r="Z34" s="39"/>
      <c r="AF34" s="307">
        <v>5</v>
      </c>
      <c r="AG34" s="307">
        <v>47</v>
      </c>
      <c r="AH34" s="708">
        <v>0.36</v>
      </c>
    </row>
    <row r="35" spans="1:34" s="3" customFormat="1" ht="21.75" customHeight="1" x14ac:dyDescent="0.2">
      <c r="A35" s="6"/>
      <c r="B35" s="441" t="s">
        <v>196</v>
      </c>
      <c r="C35" s="227">
        <v>29</v>
      </c>
      <c r="D35" s="228">
        <v>51</v>
      </c>
      <c r="E35" s="229">
        <v>0.44</v>
      </c>
      <c r="F35" s="230" t="s">
        <v>148</v>
      </c>
      <c r="G35" s="231">
        <v>78</v>
      </c>
      <c r="H35" s="440">
        <v>66</v>
      </c>
      <c r="I35" s="232">
        <v>1</v>
      </c>
      <c r="J35" s="233">
        <v>2021</v>
      </c>
      <c r="K35" s="229"/>
      <c r="L35" s="234" t="s">
        <v>133</v>
      </c>
      <c r="M35" s="230" t="s">
        <v>276</v>
      </c>
      <c r="N35" s="440">
        <f>ROUND(H35*0.33,0)</f>
        <v>22</v>
      </c>
      <c r="O35" s="439">
        <v>33</v>
      </c>
      <c r="P35" s="277"/>
      <c r="Q35" s="28"/>
      <c r="R35" s="35"/>
      <c r="S35" s="36"/>
      <c r="T35" s="435"/>
      <c r="U35" s="47"/>
      <c r="V35" s="38"/>
      <c r="W35" s="51"/>
      <c r="X35" s="277">
        <v>1</v>
      </c>
      <c r="Y35" s="272"/>
      <c r="Z35" s="39"/>
      <c r="AF35" s="307">
        <v>5</v>
      </c>
      <c r="AG35" s="307">
        <v>48</v>
      </c>
      <c r="AH35" s="708">
        <v>0.32</v>
      </c>
    </row>
    <row r="36" spans="1:34" s="3" customFormat="1" ht="21.75" customHeight="1" x14ac:dyDescent="0.2">
      <c r="A36" s="6"/>
      <c r="B36" s="441" t="s">
        <v>196</v>
      </c>
      <c r="C36" s="227">
        <v>29</v>
      </c>
      <c r="D36" s="228">
        <v>65</v>
      </c>
      <c r="E36" s="229">
        <v>2.44</v>
      </c>
      <c r="F36" s="235" t="s">
        <v>124</v>
      </c>
      <c r="G36" s="231">
        <v>53</v>
      </c>
      <c r="H36" s="440">
        <v>771</v>
      </c>
      <c r="I36" s="232">
        <v>1</v>
      </c>
      <c r="J36" s="233">
        <v>2021</v>
      </c>
      <c r="K36" s="229"/>
      <c r="L36" s="234" t="s">
        <v>133</v>
      </c>
      <c r="M36" s="230" t="s">
        <v>276</v>
      </c>
      <c r="N36" s="440">
        <f>ROUND(H36*0.33,0)</f>
        <v>254</v>
      </c>
      <c r="O36" s="439">
        <v>33</v>
      </c>
      <c r="P36" s="277"/>
      <c r="Q36" s="28"/>
      <c r="R36" s="35"/>
      <c r="S36" s="36"/>
      <c r="T36" s="435"/>
      <c r="U36" s="47"/>
      <c r="V36" s="38"/>
      <c r="W36" s="51"/>
      <c r="X36" s="277">
        <v>1</v>
      </c>
      <c r="Y36" s="272"/>
      <c r="Z36" s="39"/>
      <c r="AF36" s="307">
        <v>5</v>
      </c>
      <c r="AG36" s="307">
        <v>44</v>
      </c>
      <c r="AH36" s="708">
        <v>0.64</v>
      </c>
    </row>
    <row r="37" spans="1:34" s="3" customFormat="1" ht="21.75" customHeight="1" x14ac:dyDescent="0.2">
      <c r="A37" s="6"/>
      <c r="B37" s="441" t="s">
        <v>196</v>
      </c>
      <c r="C37" s="227">
        <v>29</v>
      </c>
      <c r="D37" s="228">
        <v>70</v>
      </c>
      <c r="E37" s="229">
        <v>0.44</v>
      </c>
      <c r="F37" s="230" t="s">
        <v>124</v>
      </c>
      <c r="G37" s="231">
        <v>53</v>
      </c>
      <c r="H37" s="440">
        <v>97</v>
      </c>
      <c r="I37" s="232">
        <v>1</v>
      </c>
      <c r="J37" s="233">
        <v>2021</v>
      </c>
      <c r="K37" s="229"/>
      <c r="L37" s="234" t="s">
        <v>133</v>
      </c>
      <c r="M37" s="230" t="s">
        <v>276</v>
      </c>
      <c r="N37" s="440">
        <f>ROUND(H37*0.33,0)</f>
        <v>32</v>
      </c>
      <c r="O37" s="439">
        <v>33</v>
      </c>
      <c r="P37" s="277"/>
      <c r="Q37" s="28"/>
      <c r="R37" s="35"/>
      <c r="S37" s="36"/>
      <c r="T37" s="435"/>
      <c r="U37" s="47"/>
      <c r="V37" s="38"/>
      <c r="W37" s="51"/>
      <c r="X37" s="277">
        <v>1</v>
      </c>
      <c r="Y37" s="272"/>
      <c r="Z37" s="39"/>
      <c r="AF37" s="307">
        <v>7</v>
      </c>
      <c r="AG37" s="307">
        <v>167</v>
      </c>
      <c r="AH37" s="708">
        <v>0.68</v>
      </c>
    </row>
    <row r="38" spans="1:34" s="3" customFormat="1" ht="21.75" customHeight="1" x14ac:dyDescent="0.2">
      <c r="A38" s="6"/>
      <c r="B38" s="438" t="s">
        <v>196</v>
      </c>
      <c r="C38" s="49">
        <v>29</v>
      </c>
      <c r="D38" s="27">
        <v>75</v>
      </c>
      <c r="E38" s="28">
        <v>1.92</v>
      </c>
      <c r="F38" s="29" t="s">
        <v>124</v>
      </c>
      <c r="G38" s="30">
        <v>49</v>
      </c>
      <c r="H38" s="437">
        <v>568</v>
      </c>
      <c r="I38" s="50">
        <v>1</v>
      </c>
      <c r="J38" s="47">
        <v>2021</v>
      </c>
      <c r="K38" s="28">
        <v>1.92</v>
      </c>
      <c r="L38" s="32" t="s">
        <v>133</v>
      </c>
      <c r="M38" s="29" t="s">
        <v>276</v>
      </c>
      <c r="N38" s="437">
        <v>126</v>
      </c>
      <c r="O38" s="436">
        <v>22</v>
      </c>
      <c r="P38" s="277"/>
      <c r="Q38" s="28"/>
      <c r="R38" s="35"/>
      <c r="S38" s="36"/>
      <c r="T38" s="435"/>
      <c r="U38" s="47"/>
      <c r="V38" s="38"/>
      <c r="W38" s="51"/>
      <c r="X38" s="277">
        <v>1</v>
      </c>
      <c r="Y38" s="272"/>
      <c r="Z38" s="39"/>
      <c r="AF38" s="709"/>
      <c r="AG38" s="309" t="s">
        <v>444</v>
      </c>
      <c r="AH38" s="708">
        <f>SUM(AH13:AH37)</f>
        <v>18.730000000000004</v>
      </c>
    </row>
    <row r="39" spans="1:34" s="3" customFormat="1" ht="21.75" customHeight="1" x14ac:dyDescent="0.2">
      <c r="A39" s="6"/>
      <c r="B39" s="438" t="s">
        <v>196</v>
      </c>
      <c r="C39" s="49">
        <v>41</v>
      </c>
      <c r="D39" s="27">
        <v>57</v>
      </c>
      <c r="E39" s="28">
        <v>0.76</v>
      </c>
      <c r="F39" s="29" t="s">
        <v>124</v>
      </c>
      <c r="G39" s="30">
        <v>44</v>
      </c>
      <c r="H39" s="437">
        <v>61</v>
      </c>
      <c r="I39" s="50">
        <v>1</v>
      </c>
      <c r="J39" s="47">
        <v>2021</v>
      </c>
      <c r="K39" s="28">
        <f>SUM(E39)</f>
        <v>0.76</v>
      </c>
      <c r="L39" s="32" t="s">
        <v>133</v>
      </c>
      <c r="M39" s="29" t="s">
        <v>273</v>
      </c>
      <c r="N39" s="437">
        <v>49</v>
      </c>
      <c r="O39" s="436">
        <v>80</v>
      </c>
      <c r="P39" s="277"/>
      <c r="Q39" s="28"/>
      <c r="R39" s="35"/>
      <c r="S39" s="36"/>
      <c r="T39" s="435"/>
      <c r="U39" s="47"/>
      <c r="V39" s="38"/>
      <c r="W39" s="51"/>
      <c r="X39" s="277">
        <v>1</v>
      </c>
      <c r="Y39" s="272"/>
      <c r="Z39" s="39"/>
      <c r="AH39" s="252"/>
    </row>
    <row r="40" spans="1:34" s="3" customFormat="1" ht="21.75" customHeight="1" x14ac:dyDescent="0.2">
      <c r="A40" s="6"/>
      <c r="B40" s="438" t="s">
        <v>196</v>
      </c>
      <c r="C40" s="49">
        <v>41</v>
      </c>
      <c r="D40" s="27">
        <v>80</v>
      </c>
      <c r="E40" s="28">
        <v>1.52</v>
      </c>
      <c r="F40" s="29" t="s">
        <v>263</v>
      </c>
      <c r="G40" s="30">
        <v>50</v>
      </c>
      <c r="H40" s="437">
        <v>720</v>
      </c>
      <c r="I40" s="50">
        <v>1</v>
      </c>
      <c r="J40" s="277">
        <v>2021</v>
      </c>
      <c r="K40" s="28">
        <v>1.52</v>
      </c>
      <c r="L40" s="32" t="s">
        <v>133</v>
      </c>
      <c r="M40" s="29" t="s">
        <v>312</v>
      </c>
      <c r="N40" s="437">
        <v>98</v>
      </c>
      <c r="O40" s="436">
        <v>14</v>
      </c>
      <c r="P40" s="277"/>
      <c r="Q40" s="28"/>
      <c r="R40" s="35"/>
      <c r="S40" s="36"/>
      <c r="T40" s="435"/>
      <c r="U40" s="47"/>
      <c r="V40" s="38"/>
      <c r="W40" s="51"/>
      <c r="X40" s="277">
        <v>1</v>
      </c>
      <c r="Y40" s="272"/>
      <c r="Z40" s="39"/>
      <c r="AH40" s="252">
        <f>AK9+AH38</f>
        <v>203.93</v>
      </c>
    </row>
    <row r="41" spans="1:34" s="3" customFormat="1" ht="21.75" customHeight="1" x14ac:dyDescent="0.2">
      <c r="A41" s="6"/>
      <c r="B41" s="399" t="s">
        <v>268</v>
      </c>
      <c r="C41" s="236">
        <v>41</v>
      </c>
      <c r="D41" s="398">
        <v>81</v>
      </c>
      <c r="E41" s="237">
        <v>1.28</v>
      </c>
      <c r="F41" s="238" t="s">
        <v>263</v>
      </c>
      <c r="G41" s="239">
        <v>51</v>
      </c>
      <c r="H41" s="395">
        <v>622</v>
      </c>
      <c r="I41" s="397">
        <v>1</v>
      </c>
      <c r="J41" s="340">
        <v>2021</v>
      </c>
      <c r="K41" s="237">
        <v>1.28</v>
      </c>
      <c r="L41" s="396" t="s">
        <v>133</v>
      </c>
      <c r="M41" s="29" t="s">
        <v>273</v>
      </c>
      <c r="N41" s="395">
        <v>83</v>
      </c>
      <c r="O41" s="431">
        <v>13</v>
      </c>
      <c r="P41" s="77"/>
      <c r="Q41" s="237"/>
      <c r="R41" s="343"/>
      <c r="S41" s="342"/>
      <c r="T41" s="341"/>
      <c r="U41" s="340"/>
      <c r="V41" s="339"/>
      <c r="W41" s="394"/>
      <c r="X41" s="77">
        <v>1</v>
      </c>
      <c r="Y41" s="78"/>
      <c r="Z41" s="337"/>
    </row>
    <row r="42" spans="1:34" s="3" customFormat="1" ht="21.75" customHeight="1" x14ac:dyDescent="0.2">
      <c r="A42" s="6"/>
      <c r="B42" s="399" t="s">
        <v>268</v>
      </c>
      <c r="C42" s="236">
        <v>41</v>
      </c>
      <c r="D42" s="398">
        <v>82</v>
      </c>
      <c r="E42" s="237">
        <v>1.2</v>
      </c>
      <c r="F42" s="238" t="s">
        <v>263</v>
      </c>
      <c r="G42" s="239">
        <v>51</v>
      </c>
      <c r="H42" s="395">
        <v>583</v>
      </c>
      <c r="I42" s="397">
        <v>1</v>
      </c>
      <c r="J42" s="340">
        <v>2021</v>
      </c>
      <c r="K42" s="237">
        <v>1.2</v>
      </c>
      <c r="L42" s="396" t="s">
        <v>133</v>
      </c>
      <c r="M42" s="29" t="s">
        <v>273</v>
      </c>
      <c r="N42" s="395">
        <v>78</v>
      </c>
      <c r="O42" s="431">
        <v>13</v>
      </c>
      <c r="P42" s="77"/>
      <c r="Q42" s="237"/>
      <c r="R42" s="343"/>
      <c r="S42" s="342"/>
      <c r="T42" s="341"/>
      <c r="U42" s="340"/>
      <c r="V42" s="339"/>
      <c r="W42" s="394"/>
      <c r="X42" s="77">
        <v>1</v>
      </c>
      <c r="Y42" s="78"/>
      <c r="Z42" s="337"/>
    </row>
    <row r="43" spans="1:34" s="3" customFormat="1" ht="21.75" customHeight="1" x14ac:dyDescent="0.2">
      <c r="A43" s="6"/>
      <c r="B43" s="399" t="s">
        <v>268</v>
      </c>
      <c r="C43" s="236">
        <v>41</v>
      </c>
      <c r="D43" s="398">
        <v>83</v>
      </c>
      <c r="E43" s="237">
        <v>1.72</v>
      </c>
      <c r="F43" s="238" t="s">
        <v>263</v>
      </c>
      <c r="G43" s="239">
        <v>51</v>
      </c>
      <c r="H43" s="395">
        <v>836</v>
      </c>
      <c r="I43" s="397">
        <v>1</v>
      </c>
      <c r="J43" s="340">
        <v>2021</v>
      </c>
      <c r="K43" s="237">
        <v>1.72</v>
      </c>
      <c r="L43" s="396" t="s">
        <v>133</v>
      </c>
      <c r="M43" s="29" t="s">
        <v>273</v>
      </c>
      <c r="N43" s="395">
        <v>112</v>
      </c>
      <c r="O43" s="431">
        <v>13</v>
      </c>
      <c r="P43" s="77"/>
      <c r="Q43" s="237"/>
      <c r="R43" s="343"/>
      <c r="S43" s="342"/>
      <c r="T43" s="341"/>
      <c r="U43" s="340"/>
      <c r="V43" s="339"/>
      <c r="W43" s="394"/>
      <c r="X43" s="77">
        <v>1</v>
      </c>
      <c r="Y43" s="78"/>
      <c r="Z43" s="337"/>
    </row>
    <row r="44" spans="1:34" s="3" customFormat="1" ht="21.75" customHeight="1" x14ac:dyDescent="0.2">
      <c r="A44" s="6"/>
      <c r="B44" s="438" t="s">
        <v>196</v>
      </c>
      <c r="C44" s="49">
        <v>41</v>
      </c>
      <c r="D44" s="27">
        <v>84</v>
      </c>
      <c r="E44" s="28">
        <v>0.84</v>
      </c>
      <c r="F44" s="29" t="s">
        <v>263</v>
      </c>
      <c r="G44" s="30">
        <v>51</v>
      </c>
      <c r="H44" s="437">
        <v>408</v>
      </c>
      <c r="I44" s="50">
        <v>1</v>
      </c>
      <c r="J44" s="277">
        <v>2021</v>
      </c>
      <c r="K44" s="28">
        <v>0.84</v>
      </c>
      <c r="L44" s="32" t="s">
        <v>133</v>
      </c>
      <c r="M44" s="29" t="s">
        <v>273</v>
      </c>
      <c r="N44" s="437">
        <v>54</v>
      </c>
      <c r="O44" s="436">
        <v>13</v>
      </c>
      <c r="P44" s="277"/>
      <c r="Q44" s="28"/>
      <c r="R44" s="35"/>
      <c r="S44" s="36"/>
      <c r="T44" s="435"/>
      <c r="U44" s="47"/>
      <c r="V44" s="38"/>
      <c r="W44" s="51"/>
      <c r="X44" s="277">
        <v>1</v>
      </c>
      <c r="Y44" s="272"/>
      <c r="Z44" s="39"/>
    </row>
    <row r="45" spans="1:34" s="3" customFormat="1" ht="21.75" customHeight="1" x14ac:dyDescent="0.2">
      <c r="A45" s="6"/>
      <c r="B45" s="438" t="s">
        <v>196</v>
      </c>
      <c r="C45" s="49">
        <v>41</v>
      </c>
      <c r="D45" s="27">
        <v>86</v>
      </c>
      <c r="E45" s="28">
        <v>0.48</v>
      </c>
      <c r="F45" s="29" t="s">
        <v>263</v>
      </c>
      <c r="G45" s="30">
        <v>51</v>
      </c>
      <c r="H45" s="437">
        <v>93</v>
      </c>
      <c r="I45" s="50">
        <v>1</v>
      </c>
      <c r="J45" s="47">
        <v>2021</v>
      </c>
      <c r="K45" s="28">
        <v>0.48</v>
      </c>
      <c r="L45" s="32" t="s">
        <v>133</v>
      </c>
      <c r="M45" s="29" t="s">
        <v>273</v>
      </c>
      <c r="N45" s="437">
        <v>31</v>
      </c>
      <c r="O45" s="436">
        <v>33</v>
      </c>
      <c r="P45" s="277"/>
      <c r="Q45" s="28"/>
      <c r="R45" s="35"/>
      <c r="S45" s="36"/>
      <c r="T45" s="435"/>
      <c r="U45" s="47"/>
      <c r="V45" s="38"/>
      <c r="W45" s="51"/>
      <c r="X45" s="277">
        <v>1</v>
      </c>
      <c r="Y45" s="272"/>
      <c r="Z45" s="39"/>
    </row>
    <row r="46" spans="1:34" s="3" customFormat="1" ht="21.75" customHeight="1" x14ac:dyDescent="0.2">
      <c r="A46" s="6"/>
      <c r="B46" s="438" t="s">
        <v>196</v>
      </c>
      <c r="C46" s="49">
        <v>41</v>
      </c>
      <c r="D46" s="27">
        <v>95</v>
      </c>
      <c r="E46" s="28">
        <v>7.6</v>
      </c>
      <c r="F46" s="29" t="s">
        <v>124</v>
      </c>
      <c r="G46" s="30">
        <v>44</v>
      </c>
      <c r="H46" s="437">
        <v>1018</v>
      </c>
      <c r="I46" s="50">
        <v>1</v>
      </c>
      <c r="J46" s="47">
        <v>2021</v>
      </c>
      <c r="K46" s="28">
        <f>SUM(E46)</f>
        <v>7.6</v>
      </c>
      <c r="L46" s="32" t="s">
        <v>133</v>
      </c>
      <c r="M46" s="29" t="s">
        <v>273</v>
      </c>
      <c r="N46" s="437">
        <v>494</v>
      </c>
      <c r="O46" s="436">
        <v>49</v>
      </c>
      <c r="P46" s="277"/>
      <c r="Q46" s="28"/>
      <c r="R46" s="35"/>
      <c r="S46" s="36"/>
      <c r="T46" s="435"/>
      <c r="U46" s="47"/>
      <c r="V46" s="38"/>
      <c r="W46" s="51"/>
      <c r="X46" s="277">
        <v>1</v>
      </c>
      <c r="Y46" s="272"/>
      <c r="Z46" s="39"/>
    </row>
    <row r="47" spans="1:34" s="3" customFormat="1" ht="21.75" customHeight="1" x14ac:dyDescent="0.2">
      <c r="A47" s="6"/>
      <c r="B47" s="393" t="s">
        <v>268</v>
      </c>
      <c r="C47" s="392">
        <v>41</v>
      </c>
      <c r="D47" s="391">
        <v>165</v>
      </c>
      <c r="E47" s="384">
        <v>1.4</v>
      </c>
      <c r="F47" s="387" t="s">
        <v>124</v>
      </c>
      <c r="G47" s="390">
        <v>36</v>
      </c>
      <c r="H47" s="386">
        <v>294</v>
      </c>
      <c r="I47" s="389">
        <v>1</v>
      </c>
      <c r="J47" s="380">
        <v>2021</v>
      </c>
      <c r="K47" s="384"/>
      <c r="L47" s="388" t="s">
        <v>133</v>
      </c>
      <c r="M47" s="230" t="s">
        <v>311</v>
      </c>
      <c r="N47" s="386">
        <v>97</v>
      </c>
      <c r="O47" s="434">
        <v>33</v>
      </c>
      <c r="P47" s="77"/>
      <c r="Q47" s="237"/>
      <c r="R47" s="343"/>
      <c r="S47" s="342"/>
      <c r="T47" s="341"/>
      <c r="U47" s="340"/>
      <c r="V47" s="339"/>
      <c r="W47" s="394"/>
      <c r="X47" s="77">
        <v>1</v>
      </c>
      <c r="Y47" s="78"/>
      <c r="Z47" s="337"/>
    </row>
    <row r="48" spans="1:34" s="3" customFormat="1" ht="21.75" customHeight="1" x14ac:dyDescent="0.2">
      <c r="A48" s="6"/>
      <c r="B48" s="393" t="s">
        <v>196</v>
      </c>
      <c r="C48" s="392">
        <v>5</v>
      </c>
      <c r="D48" s="391">
        <v>66</v>
      </c>
      <c r="E48" s="384">
        <v>1.68</v>
      </c>
      <c r="F48" s="387" t="s">
        <v>122</v>
      </c>
      <c r="G48" s="390">
        <v>57</v>
      </c>
      <c r="H48" s="386">
        <v>605</v>
      </c>
      <c r="I48" s="389">
        <v>1</v>
      </c>
      <c r="J48" s="380"/>
      <c r="K48" s="384"/>
      <c r="L48" s="388"/>
      <c r="M48" s="387"/>
      <c r="N48" s="386"/>
      <c r="O48" s="385"/>
      <c r="P48" s="377">
        <v>2021</v>
      </c>
      <c r="Q48" s="384"/>
      <c r="R48" s="383" t="s">
        <v>146</v>
      </c>
      <c r="S48" s="382" t="s">
        <v>122</v>
      </c>
      <c r="T48" s="381">
        <v>2000</v>
      </c>
      <c r="U48" s="380">
        <v>2022</v>
      </c>
      <c r="V48" s="379" t="s">
        <v>125</v>
      </c>
      <c r="W48" s="385">
        <v>8</v>
      </c>
      <c r="X48" s="377">
        <v>1</v>
      </c>
      <c r="Y48" s="376"/>
      <c r="Z48" s="337" t="s">
        <v>266</v>
      </c>
    </row>
    <row r="49" spans="1:26" s="3" customFormat="1" ht="21.75" customHeight="1" x14ac:dyDescent="0.2">
      <c r="A49" s="6"/>
      <c r="B49" s="393" t="s">
        <v>196</v>
      </c>
      <c r="C49" s="392">
        <v>7</v>
      </c>
      <c r="D49" s="391">
        <v>17</v>
      </c>
      <c r="E49" s="384">
        <v>2.6</v>
      </c>
      <c r="F49" s="387" t="s">
        <v>122</v>
      </c>
      <c r="G49" s="390">
        <v>57</v>
      </c>
      <c r="H49" s="386">
        <v>556</v>
      </c>
      <c r="I49" s="389">
        <v>1</v>
      </c>
      <c r="J49" s="380"/>
      <c r="K49" s="384"/>
      <c r="L49" s="388"/>
      <c r="M49" s="387"/>
      <c r="N49" s="386"/>
      <c r="O49" s="385"/>
      <c r="P49" s="377">
        <v>2021</v>
      </c>
      <c r="Q49" s="384"/>
      <c r="R49" s="383" t="s">
        <v>146</v>
      </c>
      <c r="S49" s="382" t="s">
        <v>122</v>
      </c>
      <c r="T49" s="381">
        <v>2000</v>
      </c>
      <c r="U49" s="380">
        <v>2022</v>
      </c>
      <c r="V49" s="379" t="s">
        <v>125</v>
      </c>
      <c r="W49" s="385">
        <v>8</v>
      </c>
      <c r="X49" s="377">
        <v>1</v>
      </c>
      <c r="Y49" s="376"/>
      <c r="Z49" s="375" t="s">
        <v>266</v>
      </c>
    </row>
    <row r="50" spans="1:26" s="3" customFormat="1" ht="21.75" customHeight="1" x14ac:dyDescent="0.2">
      <c r="A50" s="6"/>
      <c r="B50" s="393" t="s">
        <v>196</v>
      </c>
      <c r="C50" s="392">
        <v>7</v>
      </c>
      <c r="D50" s="391">
        <v>21</v>
      </c>
      <c r="E50" s="384">
        <v>0.52</v>
      </c>
      <c r="F50" s="387" t="s">
        <v>122</v>
      </c>
      <c r="G50" s="390">
        <v>62</v>
      </c>
      <c r="H50" s="386">
        <v>138</v>
      </c>
      <c r="I50" s="389">
        <v>1</v>
      </c>
      <c r="J50" s="380"/>
      <c r="K50" s="384"/>
      <c r="L50" s="388"/>
      <c r="M50" s="387"/>
      <c r="N50" s="386"/>
      <c r="O50" s="385"/>
      <c r="P50" s="377">
        <v>2021</v>
      </c>
      <c r="Q50" s="384"/>
      <c r="R50" s="383" t="s">
        <v>146</v>
      </c>
      <c r="S50" s="382" t="s">
        <v>122</v>
      </c>
      <c r="T50" s="381">
        <v>2000</v>
      </c>
      <c r="U50" s="380">
        <v>2022</v>
      </c>
      <c r="V50" s="379" t="s">
        <v>125</v>
      </c>
      <c r="W50" s="385">
        <v>8</v>
      </c>
      <c r="X50" s="377">
        <v>1</v>
      </c>
      <c r="Y50" s="376"/>
      <c r="Z50" s="375" t="s">
        <v>266</v>
      </c>
    </row>
    <row r="51" spans="1:26" s="3" customFormat="1" ht="21.75" customHeight="1" x14ac:dyDescent="0.2">
      <c r="A51" s="6"/>
      <c r="B51" s="393" t="s">
        <v>196</v>
      </c>
      <c r="C51" s="392">
        <v>7</v>
      </c>
      <c r="D51" s="391">
        <v>26</v>
      </c>
      <c r="E51" s="384">
        <v>1.72</v>
      </c>
      <c r="F51" s="387" t="s">
        <v>124</v>
      </c>
      <c r="G51" s="390">
        <v>66</v>
      </c>
      <c r="H51" s="386">
        <v>444</v>
      </c>
      <c r="I51" s="389">
        <v>1</v>
      </c>
      <c r="J51" s="380"/>
      <c r="K51" s="384"/>
      <c r="L51" s="388"/>
      <c r="M51" s="387"/>
      <c r="N51" s="386"/>
      <c r="O51" s="385"/>
      <c r="P51" s="377">
        <v>2021</v>
      </c>
      <c r="Q51" s="384"/>
      <c r="R51" s="383" t="s">
        <v>146</v>
      </c>
      <c r="S51" s="382" t="s">
        <v>310</v>
      </c>
      <c r="T51" s="381">
        <v>2000</v>
      </c>
      <c r="U51" s="380">
        <v>2022</v>
      </c>
      <c r="V51" s="379" t="s">
        <v>125</v>
      </c>
      <c r="W51" s="385">
        <v>8</v>
      </c>
      <c r="X51" s="377">
        <v>1</v>
      </c>
      <c r="Y51" s="376"/>
      <c r="Z51" s="375" t="s">
        <v>266</v>
      </c>
    </row>
    <row r="52" spans="1:26" s="3" customFormat="1" ht="21.75" customHeight="1" x14ac:dyDescent="0.2">
      <c r="A52" s="6"/>
      <c r="B52" s="399" t="s">
        <v>196</v>
      </c>
      <c r="C52" s="236">
        <v>7</v>
      </c>
      <c r="D52" s="398">
        <v>78</v>
      </c>
      <c r="E52" s="237">
        <v>1.1399999999999999</v>
      </c>
      <c r="F52" s="238" t="s">
        <v>122</v>
      </c>
      <c r="G52" s="239">
        <v>57</v>
      </c>
      <c r="H52" s="395">
        <v>274</v>
      </c>
      <c r="I52" s="397">
        <v>1</v>
      </c>
      <c r="J52" s="340"/>
      <c r="K52" s="237"/>
      <c r="L52" s="396"/>
      <c r="M52" s="238"/>
      <c r="N52" s="395"/>
      <c r="O52" s="394"/>
      <c r="P52" s="77">
        <v>2021</v>
      </c>
      <c r="Q52" s="237">
        <v>1.1399999999999999</v>
      </c>
      <c r="R52" s="343" t="s">
        <v>146</v>
      </c>
      <c r="S52" s="342" t="s">
        <v>122</v>
      </c>
      <c r="T52" s="341">
        <v>2000</v>
      </c>
      <c r="U52" s="403">
        <v>2022</v>
      </c>
      <c r="V52" s="433" t="s">
        <v>125</v>
      </c>
      <c r="W52" s="359">
        <v>8</v>
      </c>
      <c r="X52" s="77">
        <v>1</v>
      </c>
      <c r="Y52" s="78"/>
      <c r="Z52" s="337" t="s">
        <v>266</v>
      </c>
    </row>
    <row r="53" spans="1:26" s="3" customFormat="1" ht="21.75" customHeight="1" x14ac:dyDescent="0.2">
      <c r="A53" s="6"/>
      <c r="B53" s="399" t="s">
        <v>196</v>
      </c>
      <c r="C53" s="236">
        <v>7</v>
      </c>
      <c r="D53" s="398">
        <v>82</v>
      </c>
      <c r="E53" s="237">
        <v>0.94</v>
      </c>
      <c r="F53" s="238" t="s">
        <v>122</v>
      </c>
      <c r="G53" s="239">
        <v>50</v>
      </c>
      <c r="H53" s="395">
        <v>254</v>
      </c>
      <c r="I53" s="397">
        <v>1</v>
      </c>
      <c r="J53" s="340"/>
      <c r="K53" s="237"/>
      <c r="L53" s="396"/>
      <c r="M53" s="238"/>
      <c r="N53" s="395"/>
      <c r="O53" s="394"/>
      <c r="P53" s="77">
        <v>2021</v>
      </c>
      <c r="Q53" s="237">
        <v>0.94</v>
      </c>
      <c r="R53" s="343" t="s">
        <v>146</v>
      </c>
      <c r="S53" s="342" t="s">
        <v>122</v>
      </c>
      <c r="T53" s="341">
        <v>2000</v>
      </c>
      <c r="U53" s="340">
        <v>2022</v>
      </c>
      <c r="V53" s="433" t="s">
        <v>125</v>
      </c>
      <c r="W53" s="338">
        <v>8</v>
      </c>
      <c r="X53" s="77">
        <v>1</v>
      </c>
      <c r="Y53" s="78"/>
      <c r="Z53" s="337" t="s">
        <v>266</v>
      </c>
    </row>
    <row r="54" spans="1:26" s="3" customFormat="1" ht="21.75" customHeight="1" x14ac:dyDescent="0.2">
      <c r="A54" s="6"/>
      <c r="B54" s="399" t="s">
        <v>196</v>
      </c>
      <c r="C54" s="236">
        <v>7</v>
      </c>
      <c r="D54" s="398">
        <v>110</v>
      </c>
      <c r="E54" s="237">
        <v>0.67</v>
      </c>
      <c r="F54" s="238" t="s">
        <v>122</v>
      </c>
      <c r="G54" s="239">
        <v>57</v>
      </c>
      <c r="H54" s="395">
        <v>151</v>
      </c>
      <c r="I54" s="397">
        <v>1</v>
      </c>
      <c r="J54" s="340"/>
      <c r="K54" s="237"/>
      <c r="L54" s="396"/>
      <c r="M54" s="238"/>
      <c r="N54" s="395"/>
      <c r="O54" s="394"/>
      <c r="P54" s="77">
        <v>2021</v>
      </c>
      <c r="Q54" s="237">
        <v>0.67</v>
      </c>
      <c r="R54" s="343" t="s">
        <v>146</v>
      </c>
      <c r="S54" s="342" t="s">
        <v>122</v>
      </c>
      <c r="T54" s="341">
        <v>2000</v>
      </c>
      <c r="U54" s="403">
        <v>2022</v>
      </c>
      <c r="V54" s="433" t="s">
        <v>125</v>
      </c>
      <c r="W54" s="359">
        <v>8</v>
      </c>
      <c r="X54" s="77">
        <v>1</v>
      </c>
      <c r="Y54" s="78"/>
      <c r="Z54" s="337" t="s">
        <v>266</v>
      </c>
    </row>
    <row r="55" spans="1:26" s="3" customFormat="1" ht="21.75" customHeight="1" x14ac:dyDescent="0.2">
      <c r="A55" s="6"/>
      <c r="B55" s="399" t="s">
        <v>196</v>
      </c>
      <c r="C55" s="236">
        <v>25</v>
      </c>
      <c r="D55" s="398">
        <v>124</v>
      </c>
      <c r="E55" s="237">
        <v>2.7</v>
      </c>
      <c r="F55" s="432" t="s">
        <v>309</v>
      </c>
      <c r="G55" s="239">
        <v>9</v>
      </c>
      <c r="H55" s="395"/>
      <c r="I55" s="397">
        <v>1</v>
      </c>
      <c r="J55" s="340"/>
      <c r="K55" s="237"/>
      <c r="L55" s="396"/>
      <c r="M55" s="238"/>
      <c r="N55" s="395"/>
      <c r="O55" s="394"/>
      <c r="P55" s="77">
        <v>2021</v>
      </c>
      <c r="Q55" s="237">
        <v>2.7</v>
      </c>
      <c r="R55" s="343" t="s">
        <v>146</v>
      </c>
      <c r="S55" s="342" t="s">
        <v>272</v>
      </c>
      <c r="T55" s="341">
        <v>1840</v>
      </c>
      <c r="U55" s="403">
        <v>2021</v>
      </c>
      <c r="V55" s="339" t="s">
        <v>125</v>
      </c>
      <c r="W55" s="359">
        <v>8</v>
      </c>
      <c r="X55" s="77">
        <v>1</v>
      </c>
      <c r="Y55" s="78"/>
      <c r="Z55" s="353" t="s">
        <v>308</v>
      </c>
    </row>
    <row r="56" spans="1:26" s="3" customFormat="1" ht="21.75" customHeight="1" x14ac:dyDescent="0.2">
      <c r="A56" s="6"/>
      <c r="B56" s="399" t="s">
        <v>196</v>
      </c>
      <c r="C56" s="236">
        <v>27</v>
      </c>
      <c r="D56" s="398">
        <v>71</v>
      </c>
      <c r="E56" s="237">
        <v>3.48</v>
      </c>
      <c r="F56" s="238" t="s">
        <v>124</v>
      </c>
      <c r="G56" s="239">
        <v>61</v>
      </c>
      <c r="H56" s="395">
        <v>196</v>
      </c>
      <c r="I56" s="397">
        <v>1</v>
      </c>
      <c r="J56" s="340"/>
      <c r="K56" s="237"/>
      <c r="L56" s="396"/>
      <c r="M56" s="238"/>
      <c r="N56" s="395"/>
      <c r="O56" s="394"/>
      <c r="P56" s="77">
        <v>2021</v>
      </c>
      <c r="Q56" s="237">
        <v>3.48</v>
      </c>
      <c r="R56" s="343" t="s">
        <v>146</v>
      </c>
      <c r="S56" s="342" t="s">
        <v>122</v>
      </c>
      <c r="T56" s="341">
        <v>2000</v>
      </c>
      <c r="U56" s="340">
        <v>2022</v>
      </c>
      <c r="V56" s="433" t="s">
        <v>125</v>
      </c>
      <c r="W56" s="338">
        <v>8</v>
      </c>
      <c r="X56" s="77">
        <v>1</v>
      </c>
      <c r="Y56" s="78"/>
      <c r="Z56" s="337" t="s">
        <v>266</v>
      </c>
    </row>
    <row r="57" spans="1:26" s="3" customFormat="1" ht="21.75" customHeight="1" x14ac:dyDescent="0.2">
      <c r="A57" s="6"/>
      <c r="B57" s="399" t="s">
        <v>196</v>
      </c>
      <c r="C57" s="236">
        <v>27</v>
      </c>
      <c r="D57" s="398">
        <v>81</v>
      </c>
      <c r="E57" s="237">
        <v>2.27</v>
      </c>
      <c r="F57" s="238" t="s">
        <v>263</v>
      </c>
      <c r="G57" s="239">
        <v>61</v>
      </c>
      <c r="H57" s="395">
        <v>426</v>
      </c>
      <c r="I57" s="397">
        <v>1</v>
      </c>
      <c r="J57" s="340"/>
      <c r="K57" s="237"/>
      <c r="L57" s="396"/>
      <c r="M57" s="238"/>
      <c r="N57" s="395"/>
      <c r="O57" s="394"/>
      <c r="P57" s="77">
        <v>2021</v>
      </c>
      <c r="Q57" s="237">
        <v>2.27</v>
      </c>
      <c r="R57" s="343" t="s">
        <v>146</v>
      </c>
      <c r="S57" s="342" t="s">
        <v>122</v>
      </c>
      <c r="T57" s="341">
        <v>2000</v>
      </c>
      <c r="U57" s="403">
        <v>2022</v>
      </c>
      <c r="V57" s="433" t="s">
        <v>125</v>
      </c>
      <c r="W57" s="359">
        <v>8</v>
      </c>
      <c r="X57" s="77">
        <v>1</v>
      </c>
      <c r="Y57" s="78"/>
      <c r="Z57" s="337" t="s">
        <v>266</v>
      </c>
    </row>
    <row r="58" spans="1:26" s="3" customFormat="1" ht="21.75" customHeight="1" x14ac:dyDescent="0.2">
      <c r="A58" s="6"/>
      <c r="B58" s="399" t="s">
        <v>196</v>
      </c>
      <c r="C58" s="236">
        <v>39</v>
      </c>
      <c r="D58" s="398">
        <v>5</v>
      </c>
      <c r="E58" s="237">
        <v>1.62</v>
      </c>
      <c r="F58" s="29" t="s">
        <v>148</v>
      </c>
      <c r="G58" s="239">
        <v>63</v>
      </c>
      <c r="H58" s="395">
        <v>92</v>
      </c>
      <c r="I58" s="397">
        <v>1</v>
      </c>
      <c r="J58" s="340"/>
      <c r="K58" s="237"/>
      <c r="L58" s="396"/>
      <c r="M58" s="238"/>
      <c r="N58" s="395"/>
      <c r="O58" s="394"/>
      <c r="P58" s="77">
        <v>2021</v>
      </c>
      <c r="Q58" s="237">
        <v>1.62</v>
      </c>
      <c r="R58" s="343" t="s">
        <v>146</v>
      </c>
      <c r="S58" s="342" t="s">
        <v>122</v>
      </c>
      <c r="T58" s="341">
        <v>2000</v>
      </c>
      <c r="U58" s="403">
        <v>2022</v>
      </c>
      <c r="V58" s="433" t="s">
        <v>125</v>
      </c>
      <c r="W58" s="359">
        <v>8</v>
      </c>
      <c r="X58" s="77">
        <v>1</v>
      </c>
      <c r="Y58" s="78"/>
      <c r="Z58" s="337" t="s">
        <v>266</v>
      </c>
    </row>
    <row r="59" spans="1:26" s="3" customFormat="1" ht="21.75" customHeight="1" x14ac:dyDescent="0.2">
      <c r="A59" s="6"/>
      <c r="B59" s="399" t="s">
        <v>196</v>
      </c>
      <c r="C59" s="236">
        <v>40</v>
      </c>
      <c r="D59" s="398">
        <v>104</v>
      </c>
      <c r="E59" s="237">
        <v>2.2599999999999998</v>
      </c>
      <c r="F59" s="432" t="s">
        <v>307</v>
      </c>
      <c r="G59" s="239">
        <v>2</v>
      </c>
      <c r="H59" s="395"/>
      <c r="I59" s="397">
        <v>1</v>
      </c>
      <c r="J59" s="340"/>
      <c r="K59" s="237"/>
      <c r="L59" s="396"/>
      <c r="M59" s="238"/>
      <c r="N59" s="395"/>
      <c r="O59" s="394"/>
      <c r="P59" s="77">
        <v>2021</v>
      </c>
      <c r="Q59" s="237">
        <v>2.2599999999999998</v>
      </c>
      <c r="R59" s="343" t="s">
        <v>146</v>
      </c>
      <c r="S59" s="342" t="s">
        <v>124</v>
      </c>
      <c r="T59" s="341">
        <v>1810</v>
      </c>
      <c r="U59" s="403">
        <v>2021</v>
      </c>
      <c r="V59" s="339" t="s">
        <v>125</v>
      </c>
      <c r="W59" s="344">
        <v>8</v>
      </c>
      <c r="X59" s="77">
        <v>1</v>
      </c>
      <c r="Y59" s="78"/>
      <c r="Z59" s="337" t="s">
        <v>306</v>
      </c>
    </row>
    <row r="60" spans="1:26" s="3" customFormat="1" ht="21.75" customHeight="1" x14ac:dyDescent="0.2">
      <c r="A60" s="6"/>
      <c r="B60" s="399" t="s">
        <v>196</v>
      </c>
      <c r="C60" s="236">
        <v>41</v>
      </c>
      <c r="D60" s="398">
        <v>44</v>
      </c>
      <c r="E60" s="237">
        <v>1.8</v>
      </c>
      <c r="F60" s="238" t="s">
        <v>124</v>
      </c>
      <c r="G60" s="239">
        <v>56</v>
      </c>
      <c r="H60" s="395">
        <v>641</v>
      </c>
      <c r="I60" s="397">
        <v>1</v>
      </c>
      <c r="J60" s="340"/>
      <c r="K60" s="237"/>
      <c r="L60" s="396"/>
      <c r="M60" s="238"/>
      <c r="N60" s="395"/>
      <c r="O60" s="394"/>
      <c r="P60" s="77">
        <v>2021</v>
      </c>
      <c r="Q60" s="237">
        <v>1.8</v>
      </c>
      <c r="R60" s="343" t="s">
        <v>146</v>
      </c>
      <c r="S60" s="342" t="s">
        <v>124</v>
      </c>
      <c r="T60" s="341">
        <v>1910</v>
      </c>
      <c r="U60" s="403">
        <v>2021</v>
      </c>
      <c r="V60" s="339" t="s">
        <v>125</v>
      </c>
      <c r="W60" s="359">
        <v>8</v>
      </c>
      <c r="X60" s="77">
        <v>1</v>
      </c>
      <c r="Y60" s="78"/>
      <c r="Z60" s="337" t="s">
        <v>304</v>
      </c>
    </row>
    <row r="61" spans="1:26" s="3" customFormat="1" ht="21.75" customHeight="1" x14ac:dyDescent="0.2">
      <c r="A61" s="6"/>
      <c r="B61" s="399" t="s">
        <v>268</v>
      </c>
      <c r="C61" s="236">
        <v>41</v>
      </c>
      <c r="D61" s="398">
        <v>91</v>
      </c>
      <c r="E61" s="237">
        <v>2.2599999999999998</v>
      </c>
      <c r="F61" s="432" t="s">
        <v>305</v>
      </c>
      <c r="G61" s="239">
        <v>2</v>
      </c>
      <c r="H61" s="395"/>
      <c r="I61" s="397">
        <v>1</v>
      </c>
      <c r="J61" s="340"/>
      <c r="K61" s="237"/>
      <c r="L61" s="396"/>
      <c r="M61" s="238"/>
      <c r="N61" s="395"/>
      <c r="O61" s="394"/>
      <c r="P61" s="77">
        <v>2021</v>
      </c>
      <c r="Q61" s="237">
        <v>2.2599999999999998</v>
      </c>
      <c r="R61" s="343" t="s">
        <v>146</v>
      </c>
      <c r="S61" s="342" t="s">
        <v>124</v>
      </c>
      <c r="T61" s="341">
        <v>1910</v>
      </c>
      <c r="U61" s="403">
        <v>2021</v>
      </c>
      <c r="V61" s="339" t="s">
        <v>125</v>
      </c>
      <c r="W61" s="359">
        <v>8</v>
      </c>
      <c r="X61" s="77">
        <v>1</v>
      </c>
      <c r="Y61" s="78"/>
      <c r="Z61" s="337" t="s">
        <v>304</v>
      </c>
    </row>
    <row r="62" spans="1:26" s="3" customFormat="1" ht="21.75" customHeight="1" x14ac:dyDescent="0.2">
      <c r="A62" s="6"/>
      <c r="B62" s="399" t="s">
        <v>196</v>
      </c>
      <c r="C62" s="236">
        <v>5</v>
      </c>
      <c r="D62" s="398">
        <v>2</v>
      </c>
      <c r="E62" s="237">
        <v>4.5599999999999996</v>
      </c>
      <c r="F62" s="238" t="s">
        <v>122</v>
      </c>
      <c r="G62" s="239">
        <v>2</v>
      </c>
      <c r="H62" s="395"/>
      <c r="I62" s="397">
        <v>1</v>
      </c>
      <c r="J62" s="340"/>
      <c r="K62" s="237"/>
      <c r="L62" s="396"/>
      <c r="M62" s="238"/>
      <c r="N62" s="395"/>
      <c r="O62" s="394"/>
      <c r="P62" s="77"/>
      <c r="Q62" s="237"/>
      <c r="R62" s="343"/>
      <c r="S62" s="342"/>
      <c r="T62" s="341"/>
      <c r="U62" s="340">
        <v>2021</v>
      </c>
      <c r="V62" s="339" t="s">
        <v>125</v>
      </c>
      <c r="W62" s="338">
        <v>7</v>
      </c>
      <c r="X62" s="77">
        <v>1</v>
      </c>
      <c r="Y62" s="78"/>
      <c r="Z62" s="337" t="s">
        <v>299</v>
      </c>
    </row>
    <row r="63" spans="1:26" s="3" customFormat="1" ht="21.75" customHeight="1" x14ac:dyDescent="0.2">
      <c r="A63" s="6"/>
      <c r="B63" s="399" t="s">
        <v>196</v>
      </c>
      <c r="C63" s="236">
        <v>7</v>
      </c>
      <c r="D63" s="398">
        <v>35</v>
      </c>
      <c r="E63" s="237">
        <v>0.41</v>
      </c>
      <c r="F63" s="238" t="s">
        <v>122</v>
      </c>
      <c r="G63" s="239">
        <v>5</v>
      </c>
      <c r="H63" s="395"/>
      <c r="I63" s="397">
        <v>1</v>
      </c>
      <c r="J63" s="340"/>
      <c r="K63" s="237"/>
      <c r="L63" s="396"/>
      <c r="M63" s="238"/>
      <c r="N63" s="395"/>
      <c r="O63" s="394"/>
      <c r="P63" s="77"/>
      <c r="Q63" s="237"/>
      <c r="R63" s="343"/>
      <c r="S63" s="342"/>
      <c r="T63" s="341"/>
      <c r="U63" s="340">
        <v>2021</v>
      </c>
      <c r="V63" s="339" t="s">
        <v>125</v>
      </c>
      <c r="W63" s="338">
        <v>4</v>
      </c>
      <c r="X63" s="77">
        <v>1</v>
      </c>
      <c r="Y63" s="78"/>
      <c r="Z63" s="337" t="s">
        <v>138</v>
      </c>
    </row>
    <row r="64" spans="1:26" s="3" customFormat="1" ht="21.75" customHeight="1" x14ac:dyDescent="0.2">
      <c r="A64" s="6"/>
      <c r="B64" s="399" t="s">
        <v>196</v>
      </c>
      <c r="C64" s="236">
        <v>7</v>
      </c>
      <c r="D64" s="398">
        <v>60</v>
      </c>
      <c r="E64" s="237">
        <v>1.69</v>
      </c>
      <c r="F64" s="238" t="s">
        <v>122</v>
      </c>
      <c r="G64" s="239">
        <v>2</v>
      </c>
      <c r="H64" s="395"/>
      <c r="I64" s="397">
        <v>1</v>
      </c>
      <c r="J64" s="340"/>
      <c r="K64" s="237"/>
      <c r="L64" s="396"/>
      <c r="M64" s="238"/>
      <c r="N64" s="395"/>
      <c r="O64" s="394"/>
      <c r="P64" s="77"/>
      <c r="Q64" s="237"/>
      <c r="R64" s="343"/>
      <c r="S64" s="342"/>
      <c r="T64" s="341"/>
      <c r="U64" s="403">
        <v>2021</v>
      </c>
      <c r="V64" s="339" t="s">
        <v>125</v>
      </c>
      <c r="W64" s="359">
        <v>7</v>
      </c>
      <c r="X64" s="77">
        <v>1</v>
      </c>
      <c r="Y64" s="78"/>
      <c r="Z64" s="337" t="s">
        <v>299</v>
      </c>
    </row>
    <row r="65" spans="1:26" s="3" customFormat="1" ht="21.75" customHeight="1" x14ac:dyDescent="0.2">
      <c r="A65" s="6"/>
      <c r="B65" s="399" t="s">
        <v>196</v>
      </c>
      <c r="C65" s="236">
        <v>7</v>
      </c>
      <c r="D65" s="398">
        <v>79</v>
      </c>
      <c r="E65" s="237">
        <v>0.1</v>
      </c>
      <c r="F65" s="238" t="s">
        <v>272</v>
      </c>
      <c r="G65" s="239">
        <v>4</v>
      </c>
      <c r="H65" s="395"/>
      <c r="I65" s="397">
        <v>1</v>
      </c>
      <c r="J65" s="340"/>
      <c r="K65" s="237"/>
      <c r="L65" s="396"/>
      <c r="M65" s="238"/>
      <c r="N65" s="395"/>
      <c r="O65" s="394"/>
      <c r="P65" s="77"/>
      <c r="Q65" s="237"/>
      <c r="R65" s="343"/>
      <c r="S65" s="342"/>
      <c r="T65" s="341"/>
      <c r="U65" s="403">
        <v>2021</v>
      </c>
      <c r="V65" s="339" t="s">
        <v>125</v>
      </c>
      <c r="W65" s="359">
        <v>5</v>
      </c>
      <c r="X65" s="77">
        <v>1</v>
      </c>
      <c r="Y65" s="78"/>
      <c r="Z65" s="337" t="s">
        <v>300</v>
      </c>
    </row>
    <row r="66" spans="1:26" s="3" customFormat="1" ht="21.75" customHeight="1" x14ac:dyDescent="0.2">
      <c r="A66" s="6"/>
      <c r="B66" s="399" t="s">
        <v>196</v>
      </c>
      <c r="C66" s="236">
        <v>7</v>
      </c>
      <c r="D66" s="398">
        <v>90</v>
      </c>
      <c r="E66" s="237">
        <v>1.6</v>
      </c>
      <c r="F66" s="238" t="s">
        <v>122</v>
      </c>
      <c r="G66" s="239">
        <v>2</v>
      </c>
      <c r="H66" s="395"/>
      <c r="I66" s="397">
        <v>1</v>
      </c>
      <c r="J66" s="340"/>
      <c r="K66" s="237"/>
      <c r="L66" s="396"/>
      <c r="M66" s="238"/>
      <c r="N66" s="395"/>
      <c r="O66" s="394"/>
      <c r="P66" s="77"/>
      <c r="Q66" s="237"/>
      <c r="R66" s="343"/>
      <c r="S66" s="342"/>
      <c r="T66" s="341"/>
      <c r="U66" s="340">
        <v>2022</v>
      </c>
      <c r="V66" s="339" t="s">
        <v>125</v>
      </c>
      <c r="W66" s="338">
        <v>6</v>
      </c>
      <c r="X66" s="77">
        <v>1</v>
      </c>
      <c r="Y66" s="78"/>
      <c r="Z66" s="337" t="s">
        <v>299</v>
      </c>
    </row>
    <row r="67" spans="1:26" s="3" customFormat="1" ht="21.75" customHeight="1" x14ac:dyDescent="0.2">
      <c r="A67" s="6"/>
      <c r="B67" s="399" t="s">
        <v>196</v>
      </c>
      <c r="C67" s="236">
        <v>7</v>
      </c>
      <c r="D67" s="398">
        <v>240</v>
      </c>
      <c r="E67" s="237">
        <v>0.2</v>
      </c>
      <c r="F67" s="238" t="s">
        <v>124</v>
      </c>
      <c r="G67" s="239">
        <v>5</v>
      </c>
      <c r="H67" s="395"/>
      <c r="I67" s="397">
        <v>1</v>
      </c>
      <c r="J67" s="340"/>
      <c r="K67" s="237"/>
      <c r="L67" s="396"/>
      <c r="M67" s="238"/>
      <c r="N67" s="395"/>
      <c r="O67" s="394"/>
      <c r="P67" s="77"/>
      <c r="Q67" s="237"/>
      <c r="R67" s="343"/>
      <c r="S67" s="342"/>
      <c r="T67" s="341"/>
      <c r="U67" s="403">
        <v>2021</v>
      </c>
      <c r="V67" s="339" t="s">
        <v>125</v>
      </c>
      <c r="W67" s="359">
        <v>4</v>
      </c>
      <c r="X67" s="77">
        <v>1</v>
      </c>
      <c r="Y67" s="78"/>
      <c r="Z67" s="337" t="s">
        <v>138</v>
      </c>
    </row>
    <row r="68" spans="1:26" s="3" customFormat="1" ht="21.75" customHeight="1" x14ac:dyDescent="0.2">
      <c r="A68" s="6"/>
      <c r="B68" s="399" t="s">
        <v>196</v>
      </c>
      <c r="C68" s="236">
        <v>8</v>
      </c>
      <c r="D68" s="398">
        <v>47</v>
      </c>
      <c r="E68" s="237">
        <v>1.48</v>
      </c>
      <c r="F68" s="238" t="s">
        <v>124</v>
      </c>
      <c r="G68" s="239">
        <v>5</v>
      </c>
      <c r="H68" s="395"/>
      <c r="I68" s="397">
        <v>1</v>
      </c>
      <c r="J68" s="340"/>
      <c r="K68" s="237"/>
      <c r="L68" s="396"/>
      <c r="M68" s="238"/>
      <c r="N68" s="395"/>
      <c r="O68" s="394"/>
      <c r="P68" s="77"/>
      <c r="Q68" s="237"/>
      <c r="R68" s="343"/>
      <c r="S68" s="342"/>
      <c r="T68" s="341"/>
      <c r="U68" s="340">
        <v>2021</v>
      </c>
      <c r="V68" s="339" t="s">
        <v>125</v>
      </c>
      <c r="W68" s="338">
        <v>4</v>
      </c>
      <c r="X68" s="77">
        <v>1</v>
      </c>
      <c r="Y68" s="78"/>
      <c r="Z68" s="337" t="s">
        <v>138</v>
      </c>
    </row>
    <row r="69" spans="1:26" s="3" customFormat="1" ht="21.75" customHeight="1" x14ac:dyDescent="0.2">
      <c r="A69" s="6"/>
      <c r="B69" s="399" t="s">
        <v>196</v>
      </c>
      <c r="C69" s="236">
        <v>9</v>
      </c>
      <c r="D69" s="398">
        <v>83</v>
      </c>
      <c r="E69" s="237">
        <v>0.24</v>
      </c>
      <c r="F69" s="238" t="s">
        <v>272</v>
      </c>
      <c r="G69" s="239">
        <v>4</v>
      </c>
      <c r="H69" s="395"/>
      <c r="I69" s="397">
        <v>1</v>
      </c>
      <c r="J69" s="340"/>
      <c r="K69" s="237"/>
      <c r="L69" s="396"/>
      <c r="M69" s="238"/>
      <c r="N69" s="395"/>
      <c r="O69" s="394"/>
      <c r="P69" s="77"/>
      <c r="Q69" s="237"/>
      <c r="R69" s="343"/>
      <c r="S69" s="342"/>
      <c r="T69" s="341"/>
      <c r="U69" s="340">
        <v>2021</v>
      </c>
      <c r="V69" s="339" t="s">
        <v>125</v>
      </c>
      <c r="W69" s="338">
        <v>5</v>
      </c>
      <c r="X69" s="77">
        <v>1</v>
      </c>
      <c r="Y69" s="78"/>
      <c r="Z69" s="337" t="s">
        <v>300</v>
      </c>
    </row>
    <row r="70" spans="1:26" s="3" customFormat="1" ht="21.75" customHeight="1" x14ac:dyDescent="0.2">
      <c r="A70" s="6"/>
      <c r="B70" s="399" t="s">
        <v>196</v>
      </c>
      <c r="C70" s="236">
        <v>9</v>
      </c>
      <c r="D70" s="398">
        <v>125</v>
      </c>
      <c r="E70" s="237">
        <v>0.92</v>
      </c>
      <c r="F70" s="238" t="s">
        <v>122</v>
      </c>
      <c r="G70" s="239">
        <v>3</v>
      </c>
      <c r="H70" s="395"/>
      <c r="I70" s="397">
        <v>1</v>
      </c>
      <c r="J70" s="340"/>
      <c r="K70" s="237"/>
      <c r="L70" s="396"/>
      <c r="M70" s="238"/>
      <c r="N70" s="395"/>
      <c r="O70" s="394"/>
      <c r="P70" s="77"/>
      <c r="Q70" s="237"/>
      <c r="R70" s="343"/>
      <c r="S70" s="342"/>
      <c r="T70" s="341"/>
      <c r="U70" s="340">
        <v>2021</v>
      </c>
      <c r="V70" s="339" t="s">
        <v>125</v>
      </c>
      <c r="W70" s="338">
        <v>6</v>
      </c>
      <c r="X70" s="77">
        <v>1</v>
      </c>
      <c r="Y70" s="78"/>
      <c r="Z70" s="337" t="s">
        <v>301</v>
      </c>
    </row>
    <row r="71" spans="1:26" s="3" customFormat="1" ht="21.75" customHeight="1" x14ac:dyDescent="0.2">
      <c r="A71" s="6"/>
      <c r="B71" s="399" t="s">
        <v>196</v>
      </c>
      <c r="C71" s="236">
        <v>20</v>
      </c>
      <c r="D71" s="398">
        <v>1</v>
      </c>
      <c r="E71" s="237">
        <v>1.84</v>
      </c>
      <c r="F71" s="238" t="s">
        <v>303</v>
      </c>
      <c r="G71" s="239">
        <v>4</v>
      </c>
      <c r="H71" s="395"/>
      <c r="I71" s="397">
        <v>1</v>
      </c>
      <c r="J71" s="340"/>
      <c r="K71" s="237"/>
      <c r="L71" s="396"/>
      <c r="M71" s="238"/>
      <c r="N71" s="395"/>
      <c r="O71" s="394"/>
      <c r="P71" s="77"/>
      <c r="Q71" s="237"/>
      <c r="R71" s="343"/>
      <c r="S71" s="342"/>
      <c r="T71" s="341"/>
      <c r="U71" s="403">
        <v>2021</v>
      </c>
      <c r="V71" s="339" t="s">
        <v>125</v>
      </c>
      <c r="W71" s="359">
        <v>5</v>
      </c>
      <c r="X71" s="77">
        <v>1</v>
      </c>
      <c r="Y71" s="78"/>
      <c r="Z71" s="337" t="s">
        <v>300</v>
      </c>
    </row>
    <row r="72" spans="1:26" s="3" customFormat="1" ht="21.75" customHeight="1" x14ac:dyDescent="0.2">
      <c r="A72" s="6"/>
      <c r="B72" s="399" t="s">
        <v>196</v>
      </c>
      <c r="C72" s="236">
        <v>20</v>
      </c>
      <c r="D72" s="398">
        <v>2</v>
      </c>
      <c r="E72" s="237">
        <v>0.62</v>
      </c>
      <c r="F72" s="238" t="s">
        <v>303</v>
      </c>
      <c r="G72" s="239">
        <v>3</v>
      </c>
      <c r="H72" s="395"/>
      <c r="I72" s="397">
        <v>1</v>
      </c>
      <c r="J72" s="340"/>
      <c r="K72" s="237"/>
      <c r="L72" s="396"/>
      <c r="M72" s="238"/>
      <c r="N72" s="395"/>
      <c r="O72" s="394"/>
      <c r="P72" s="77"/>
      <c r="Q72" s="237"/>
      <c r="R72" s="343"/>
      <c r="S72" s="342"/>
      <c r="T72" s="341"/>
      <c r="U72" s="403">
        <v>2021</v>
      </c>
      <c r="V72" s="339" t="s">
        <v>125</v>
      </c>
      <c r="W72" s="338">
        <v>6</v>
      </c>
      <c r="X72" s="77">
        <v>1</v>
      </c>
      <c r="Y72" s="78"/>
      <c r="Z72" s="337" t="s">
        <v>301</v>
      </c>
    </row>
    <row r="73" spans="1:26" s="3" customFormat="1" ht="21.75" customHeight="1" x14ac:dyDescent="0.2">
      <c r="A73" s="6"/>
      <c r="B73" s="399" t="s">
        <v>196</v>
      </c>
      <c r="C73" s="236">
        <v>20</v>
      </c>
      <c r="D73" s="398">
        <v>47</v>
      </c>
      <c r="E73" s="237">
        <v>0.36</v>
      </c>
      <c r="F73" s="238" t="s">
        <v>272</v>
      </c>
      <c r="G73" s="239">
        <v>4</v>
      </c>
      <c r="H73" s="395"/>
      <c r="I73" s="397">
        <v>1</v>
      </c>
      <c r="J73" s="340"/>
      <c r="K73" s="237"/>
      <c r="L73" s="396"/>
      <c r="M73" s="238"/>
      <c r="N73" s="395"/>
      <c r="O73" s="394"/>
      <c r="P73" s="77"/>
      <c r="Q73" s="237"/>
      <c r="R73" s="343"/>
      <c r="S73" s="342"/>
      <c r="T73" s="341"/>
      <c r="U73" s="340">
        <v>2021</v>
      </c>
      <c r="V73" s="339" t="s">
        <v>125</v>
      </c>
      <c r="W73" s="338">
        <v>5</v>
      </c>
      <c r="X73" s="77">
        <v>1</v>
      </c>
      <c r="Y73" s="78"/>
      <c r="Z73" s="337" t="s">
        <v>300</v>
      </c>
    </row>
    <row r="74" spans="1:26" s="3" customFormat="1" ht="21.75" customHeight="1" x14ac:dyDescent="0.2">
      <c r="A74" s="6"/>
      <c r="B74" s="399" t="s">
        <v>196</v>
      </c>
      <c r="C74" s="236">
        <v>25</v>
      </c>
      <c r="D74" s="398">
        <v>120</v>
      </c>
      <c r="E74" s="237">
        <v>3.1</v>
      </c>
      <c r="F74" s="238" t="s">
        <v>127</v>
      </c>
      <c r="G74" s="239">
        <v>5</v>
      </c>
      <c r="H74" s="395"/>
      <c r="I74" s="397">
        <v>1</v>
      </c>
      <c r="J74" s="340"/>
      <c r="K74" s="237"/>
      <c r="L74" s="396"/>
      <c r="M74" s="238"/>
      <c r="N74" s="395"/>
      <c r="O74" s="394"/>
      <c r="P74" s="77"/>
      <c r="Q74" s="237"/>
      <c r="R74" s="343"/>
      <c r="S74" s="342"/>
      <c r="T74" s="341"/>
      <c r="U74" s="403">
        <v>2021</v>
      </c>
      <c r="V74" s="339" t="s">
        <v>125</v>
      </c>
      <c r="W74" s="359">
        <v>4</v>
      </c>
      <c r="X74" s="77">
        <v>1</v>
      </c>
      <c r="Y74" s="78"/>
      <c r="Z74" s="337" t="s">
        <v>138</v>
      </c>
    </row>
    <row r="75" spans="1:26" s="3" customFormat="1" ht="21.75" customHeight="1" x14ac:dyDescent="0.2">
      <c r="A75" s="6"/>
      <c r="B75" s="399" t="s">
        <v>196</v>
      </c>
      <c r="C75" s="236">
        <v>25</v>
      </c>
      <c r="D75" s="398">
        <v>121</v>
      </c>
      <c r="E75" s="237">
        <v>2.88</v>
      </c>
      <c r="F75" s="238" t="s">
        <v>124</v>
      </c>
      <c r="G75" s="239">
        <v>4</v>
      </c>
      <c r="H75" s="395"/>
      <c r="I75" s="397">
        <v>1</v>
      </c>
      <c r="J75" s="340"/>
      <c r="K75" s="237"/>
      <c r="L75" s="396"/>
      <c r="M75" s="238"/>
      <c r="N75" s="395"/>
      <c r="O75" s="394"/>
      <c r="P75" s="77"/>
      <c r="Q75" s="237"/>
      <c r="R75" s="343"/>
      <c r="S75" s="342"/>
      <c r="T75" s="341"/>
      <c r="U75" s="403">
        <v>2021</v>
      </c>
      <c r="V75" s="339" t="s">
        <v>125</v>
      </c>
      <c r="W75" s="359">
        <v>5</v>
      </c>
      <c r="X75" s="77">
        <v>1</v>
      </c>
      <c r="Y75" s="78"/>
      <c r="Z75" s="337" t="s">
        <v>300</v>
      </c>
    </row>
    <row r="76" spans="1:26" s="3" customFormat="1" ht="21.75" customHeight="1" x14ac:dyDescent="0.2">
      <c r="A76" s="6"/>
      <c r="B76" s="399" t="s">
        <v>196</v>
      </c>
      <c r="C76" s="236">
        <v>25</v>
      </c>
      <c r="D76" s="398">
        <v>122</v>
      </c>
      <c r="E76" s="237">
        <v>3.18</v>
      </c>
      <c r="F76" s="238" t="s">
        <v>124</v>
      </c>
      <c r="G76" s="239">
        <v>3</v>
      </c>
      <c r="H76" s="395"/>
      <c r="I76" s="397">
        <v>1</v>
      </c>
      <c r="J76" s="340"/>
      <c r="K76" s="237"/>
      <c r="L76" s="396"/>
      <c r="M76" s="238"/>
      <c r="N76" s="395"/>
      <c r="O76" s="394"/>
      <c r="P76" s="77"/>
      <c r="Q76" s="237"/>
      <c r="R76" s="343"/>
      <c r="S76" s="342"/>
      <c r="T76" s="341"/>
      <c r="U76" s="403">
        <v>2021</v>
      </c>
      <c r="V76" s="339" t="s">
        <v>125</v>
      </c>
      <c r="W76" s="359">
        <v>6</v>
      </c>
      <c r="X76" s="77">
        <v>1</v>
      </c>
      <c r="Y76" s="78"/>
      <c r="Z76" s="337" t="s">
        <v>301</v>
      </c>
    </row>
    <row r="77" spans="1:26" s="3" customFormat="1" ht="21.75" customHeight="1" x14ac:dyDescent="0.2">
      <c r="A77" s="6"/>
      <c r="B77" s="399" t="s">
        <v>196</v>
      </c>
      <c r="C77" s="236">
        <v>25</v>
      </c>
      <c r="D77" s="398">
        <v>123</v>
      </c>
      <c r="E77" s="237">
        <v>2.82</v>
      </c>
      <c r="F77" s="238" t="s">
        <v>124</v>
      </c>
      <c r="G77" s="239">
        <v>2</v>
      </c>
      <c r="H77" s="395"/>
      <c r="I77" s="397">
        <v>1</v>
      </c>
      <c r="J77" s="340"/>
      <c r="K77" s="237"/>
      <c r="L77" s="396"/>
      <c r="M77" s="238"/>
      <c r="N77" s="395"/>
      <c r="O77" s="394"/>
      <c r="P77" s="77"/>
      <c r="Q77" s="237"/>
      <c r="R77" s="343"/>
      <c r="S77" s="342"/>
      <c r="T77" s="341"/>
      <c r="U77" s="340">
        <v>2021</v>
      </c>
      <c r="V77" s="339" t="s">
        <v>125</v>
      </c>
      <c r="W77" s="338">
        <v>7</v>
      </c>
      <c r="X77" s="77">
        <v>1</v>
      </c>
      <c r="Y77" s="78"/>
      <c r="Z77" s="337" t="s">
        <v>299</v>
      </c>
    </row>
    <row r="78" spans="1:26" s="3" customFormat="1" ht="21.75" customHeight="1" x14ac:dyDescent="0.2">
      <c r="A78" s="6"/>
      <c r="B78" s="399" t="s">
        <v>196</v>
      </c>
      <c r="C78" s="236">
        <v>27</v>
      </c>
      <c r="D78" s="398">
        <v>104</v>
      </c>
      <c r="E78" s="237">
        <v>0.87</v>
      </c>
      <c r="F78" s="238" t="s">
        <v>124</v>
      </c>
      <c r="G78" s="239">
        <v>7</v>
      </c>
      <c r="H78" s="395"/>
      <c r="I78" s="397">
        <v>1</v>
      </c>
      <c r="J78" s="340"/>
      <c r="K78" s="237"/>
      <c r="L78" s="396"/>
      <c r="M78" s="238"/>
      <c r="N78" s="395"/>
      <c r="O78" s="394"/>
      <c r="P78" s="77"/>
      <c r="Q78" s="237"/>
      <c r="R78" s="343"/>
      <c r="S78" s="342"/>
      <c r="T78" s="341"/>
      <c r="U78" s="340">
        <v>2021</v>
      </c>
      <c r="V78" s="339" t="s">
        <v>125</v>
      </c>
      <c r="W78" s="338">
        <v>2</v>
      </c>
      <c r="X78" s="77">
        <v>1</v>
      </c>
      <c r="Y78" s="78"/>
      <c r="Z78" s="337" t="s">
        <v>302</v>
      </c>
    </row>
    <row r="79" spans="1:26" s="3" customFormat="1" ht="21.75" customHeight="1" x14ac:dyDescent="0.2">
      <c r="A79" s="6"/>
      <c r="B79" s="399" t="s">
        <v>196</v>
      </c>
      <c r="C79" s="236">
        <v>28</v>
      </c>
      <c r="D79" s="398">
        <v>18</v>
      </c>
      <c r="E79" s="237">
        <v>2.86</v>
      </c>
      <c r="F79" s="238" t="s">
        <v>124</v>
      </c>
      <c r="G79" s="239">
        <v>2</v>
      </c>
      <c r="H79" s="395"/>
      <c r="I79" s="397">
        <v>1</v>
      </c>
      <c r="J79" s="340"/>
      <c r="K79" s="237"/>
      <c r="L79" s="396"/>
      <c r="M79" s="238"/>
      <c r="N79" s="395"/>
      <c r="O79" s="394"/>
      <c r="P79" s="77"/>
      <c r="Q79" s="237"/>
      <c r="R79" s="343"/>
      <c r="S79" s="342"/>
      <c r="T79" s="341"/>
      <c r="U79" s="403">
        <v>2021</v>
      </c>
      <c r="V79" s="339" t="s">
        <v>125</v>
      </c>
      <c r="W79" s="359">
        <v>7</v>
      </c>
      <c r="X79" s="77">
        <v>1</v>
      </c>
      <c r="Y79" s="78"/>
      <c r="Z79" s="337" t="s">
        <v>299</v>
      </c>
    </row>
    <row r="80" spans="1:26" s="3" customFormat="1" ht="21.75" customHeight="1" x14ac:dyDescent="0.2">
      <c r="A80" s="6"/>
      <c r="B80" s="399" t="s">
        <v>196</v>
      </c>
      <c r="C80" s="236">
        <v>28</v>
      </c>
      <c r="D80" s="398">
        <v>38</v>
      </c>
      <c r="E80" s="237">
        <v>1.54</v>
      </c>
      <c r="F80" s="238" t="s">
        <v>124</v>
      </c>
      <c r="G80" s="239">
        <v>2</v>
      </c>
      <c r="H80" s="395"/>
      <c r="I80" s="397">
        <v>1</v>
      </c>
      <c r="J80" s="340"/>
      <c r="K80" s="237"/>
      <c r="L80" s="396"/>
      <c r="M80" s="238"/>
      <c r="N80" s="395"/>
      <c r="O80" s="394"/>
      <c r="P80" s="77"/>
      <c r="Q80" s="237"/>
      <c r="R80" s="343"/>
      <c r="S80" s="342"/>
      <c r="T80" s="341"/>
      <c r="U80" s="403">
        <v>2021</v>
      </c>
      <c r="V80" s="339" t="s">
        <v>125</v>
      </c>
      <c r="W80" s="359">
        <v>7</v>
      </c>
      <c r="X80" s="77">
        <v>1</v>
      </c>
      <c r="Y80" s="78"/>
      <c r="Z80" s="337" t="s">
        <v>299</v>
      </c>
    </row>
    <row r="81" spans="1:26" s="3" customFormat="1" ht="21.75" customHeight="1" x14ac:dyDescent="0.2">
      <c r="A81" s="6"/>
      <c r="B81" s="399" t="s">
        <v>196</v>
      </c>
      <c r="C81" s="236">
        <v>40</v>
      </c>
      <c r="D81" s="398">
        <v>68</v>
      </c>
      <c r="E81" s="237">
        <v>2.34</v>
      </c>
      <c r="F81" s="238" t="s">
        <v>122</v>
      </c>
      <c r="G81" s="239">
        <v>3</v>
      </c>
      <c r="H81" s="395"/>
      <c r="I81" s="397">
        <v>1</v>
      </c>
      <c r="J81" s="340"/>
      <c r="K81" s="237"/>
      <c r="L81" s="396"/>
      <c r="M81" s="238"/>
      <c r="N81" s="395"/>
      <c r="O81" s="394"/>
      <c r="P81" s="77"/>
      <c r="Q81" s="237"/>
      <c r="R81" s="343"/>
      <c r="S81" s="342"/>
      <c r="T81" s="341"/>
      <c r="U81" s="340">
        <v>2021</v>
      </c>
      <c r="V81" s="339" t="s">
        <v>125</v>
      </c>
      <c r="W81" s="338">
        <v>6</v>
      </c>
      <c r="X81" s="77">
        <v>1</v>
      </c>
      <c r="Y81" s="78"/>
      <c r="Z81" s="337" t="s">
        <v>301</v>
      </c>
    </row>
    <row r="82" spans="1:26" s="3" customFormat="1" ht="21.75" customHeight="1" x14ac:dyDescent="0.2">
      <c r="A82" s="6"/>
      <c r="B82" s="399" t="s">
        <v>196</v>
      </c>
      <c r="C82" s="236">
        <v>40</v>
      </c>
      <c r="D82" s="398">
        <v>77</v>
      </c>
      <c r="E82" s="237">
        <v>1.24</v>
      </c>
      <c r="F82" s="238" t="s">
        <v>272</v>
      </c>
      <c r="G82" s="239">
        <v>4</v>
      </c>
      <c r="H82" s="395"/>
      <c r="I82" s="397">
        <v>1</v>
      </c>
      <c r="J82" s="340"/>
      <c r="K82" s="237"/>
      <c r="L82" s="396"/>
      <c r="M82" s="238"/>
      <c r="N82" s="395"/>
      <c r="O82" s="394"/>
      <c r="P82" s="77"/>
      <c r="Q82" s="237"/>
      <c r="R82" s="343"/>
      <c r="S82" s="342"/>
      <c r="T82" s="341"/>
      <c r="U82" s="340">
        <v>2021</v>
      </c>
      <c r="V82" s="339" t="s">
        <v>125</v>
      </c>
      <c r="W82" s="338">
        <v>5</v>
      </c>
      <c r="X82" s="77">
        <v>1</v>
      </c>
      <c r="Y82" s="78"/>
      <c r="Z82" s="337" t="s">
        <v>300</v>
      </c>
    </row>
    <row r="83" spans="1:26" s="3" customFormat="1" ht="21.75" customHeight="1" x14ac:dyDescent="0.2">
      <c r="A83" s="6"/>
      <c r="B83" s="399" t="s">
        <v>196</v>
      </c>
      <c r="C83" s="236">
        <v>41</v>
      </c>
      <c r="D83" s="398">
        <v>29</v>
      </c>
      <c r="E83" s="237">
        <v>3.73</v>
      </c>
      <c r="F83" s="238" t="s">
        <v>272</v>
      </c>
      <c r="G83" s="239">
        <v>2</v>
      </c>
      <c r="H83" s="395"/>
      <c r="I83" s="397">
        <v>1</v>
      </c>
      <c r="J83" s="340"/>
      <c r="K83" s="237"/>
      <c r="L83" s="396"/>
      <c r="M83" s="238"/>
      <c r="N83" s="395"/>
      <c r="O83" s="394"/>
      <c r="P83" s="77"/>
      <c r="Q83" s="237"/>
      <c r="R83" s="343"/>
      <c r="S83" s="342"/>
      <c r="T83" s="341"/>
      <c r="U83" s="403">
        <v>2021</v>
      </c>
      <c r="V83" s="339" t="s">
        <v>125</v>
      </c>
      <c r="W83" s="359">
        <v>7</v>
      </c>
      <c r="X83" s="77">
        <v>1</v>
      </c>
      <c r="Y83" s="78"/>
      <c r="Z83" s="337" t="s">
        <v>299</v>
      </c>
    </row>
    <row r="84" spans="1:26" s="3" customFormat="1" ht="21.75" customHeight="1" x14ac:dyDescent="0.2">
      <c r="A84" s="6"/>
      <c r="B84" s="399" t="s">
        <v>196</v>
      </c>
      <c r="C84" s="236">
        <v>41</v>
      </c>
      <c r="D84" s="398">
        <v>45</v>
      </c>
      <c r="E84" s="237">
        <v>0.64</v>
      </c>
      <c r="F84" s="238" t="s">
        <v>122</v>
      </c>
      <c r="G84" s="239">
        <v>2</v>
      </c>
      <c r="H84" s="395"/>
      <c r="I84" s="397">
        <v>1</v>
      </c>
      <c r="J84" s="340"/>
      <c r="K84" s="237"/>
      <c r="L84" s="396"/>
      <c r="M84" s="238"/>
      <c r="N84" s="395"/>
      <c r="O84" s="394"/>
      <c r="P84" s="77"/>
      <c r="Q84" s="237"/>
      <c r="R84" s="343"/>
      <c r="S84" s="342"/>
      <c r="T84" s="341"/>
      <c r="U84" s="403">
        <v>2021</v>
      </c>
      <c r="V84" s="339" t="s">
        <v>125</v>
      </c>
      <c r="W84" s="359">
        <v>7</v>
      </c>
      <c r="X84" s="77">
        <v>1</v>
      </c>
      <c r="Y84" s="78"/>
      <c r="Z84" s="337" t="s">
        <v>299</v>
      </c>
    </row>
    <row r="85" spans="1:26" s="3" customFormat="1" ht="21.75" customHeight="1" x14ac:dyDescent="0.2">
      <c r="A85" s="6"/>
      <c r="B85" s="399" t="s">
        <v>196</v>
      </c>
      <c r="C85" s="236">
        <v>41</v>
      </c>
      <c r="D85" s="398">
        <v>114</v>
      </c>
      <c r="E85" s="237">
        <v>0.24</v>
      </c>
      <c r="F85" s="238" t="s">
        <v>124</v>
      </c>
      <c r="G85" s="239">
        <v>6</v>
      </c>
      <c r="H85" s="395"/>
      <c r="I85" s="397">
        <v>1</v>
      </c>
      <c r="J85" s="340"/>
      <c r="K85" s="237"/>
      <c r="L85" s="396"/>
      <c r="M85" s="238"/>
      <c r="N85" s="395"/>
      <c r="O85" s="394"/>
      <c r="P85" s="77"/>
      <c r="Q85" s="237"/>
      <c r="R85" s="343"/>
      <c r="S85" s="342"/>
      <c r="T85" s="341"/>
      <c r="U85" s="340">
        <v>2021</v>
      </c>
      <c r="V85" s="339" t="s">
        <v>125</v>
      </c>
      <c r="W85" s="338">
        <v>3</v>
      </c>
      <c r="X85" s="77">
        <v>1</v>
      </c>
      <c r="Y85" s="78"/>
      <c r="Z85" s="337" t="s">
        <v>298</v>
      </c>
    </row>
    <row r="86" spans="1:26" s="3" customFormat="1" ht="21.75" customHeight="1" x14ac:dyDescent="0.2">
      <c r="A86" s="6"/>
      <c r="B86" s="399" t="s">
        <v>196</v>
      </c>
      <c r="C86" s="236">
        <v>25</v>
      </c>
      <c r="D86" s="398">
        <v>110</v>
      </c>
      <c r="E86" s="237">
        <v>0.26</v>
      </c>
      <c r="F86" s="238" t="s">
        <v>143</v>
      </c>
      <c r="G86" s="239">
        <v>10</v>
      </c>
      <c r="H86" s="395"/>
      <c r="I86" s="397">
        <v>1</v>
      </c>
      <c r="J86" s="340"/>
      <c r="K86" s="237"/>
      <c r="L86" s="396"/>
      <c r="M86" s="238"/>
      <c r="N86" s="395"/>
      <c r="O86" s="394"/>
      <c r="P86" s="77"/>
      <c r="Q86" s="237"/>
      <c r="R86" s="343"/>
      <c r="S86" s="342"/>
      <c r="T86" s="341"/>
      <c r="U86" s="340">
        <v>2021</v>
      </c>
      <c r="V86" s="339" t="s">
        <v>125</v>
      </c>
      <c r="W86" s="338">
        <v>1</v>
      </c>
      <c r="X86" s="77">
        <v>1</v>
      </c>
      <c r="Y86" s="78"/>
      <c r="Z86" s="337" t="s">
        <v>297</v>
      </c>
    </row>
    <row r="87" spans="1:26" s="3" customFormat="1" ht="21.75" customHeight="1" x14ac:dyDescent="0.2">
      <c r="A87" s="6"/>
      <c r="B87" s="399" t="s">
        <v>196</v>
      </c>
      <c r="C87" s="236">
        <v>25</v>
      </c>
      <c r="D87" s="398">
        <v>112</v>
      </c>
      <c r="E87" s="237">
        <v>1.56</v>
      </c>
      <c r="F87" s="238" t="s">
        <v>143</v>
      </c>
      <c r="G87" s="239">
        <v>10</v>
      </c>
      <c r="H87" s="395"/>
      <c r="I87" s="397">
        <v>1</v>
      </c>
      <c r="J87" s="340"/>
      <c r="K87" s="237"/>
      <c r="L87" s="396"/>
      <c r="M87" s="238"/>
      <c r="N87" s="395"/>
      <c r="O87" s="394"/>
      <c r="P87" s="77"/>
      <c r="Q87" s="237"/>
      <c r="R87" s="343"/>
      <c r="S87" s="342"/>
      <c r="T87" s="341"/>
      <c r="U87" s="340">
        <v>2021</v>
      </c>
      <c r="V87" s="339" t="s">
        <v>125</v>
      </c>
      <c r="W87" s="338">
        <v>1</v>
      </c>
      <c r="X87" s="77">
        <v>1</v>
      </c>
      <c r="Y87" s="78"/>
      <c r="Z87" s="337" t="s">
        <v>297</v>
      </c>
    </row>
    <row r="88" spans="1:26" s="3" customFormat="1" ht="21.75" customHeight="1" x14ac:dyDescent="0.2">
      <c r="A88" s="6"/>
      <c r="B88" s="399" t="s">
        <v>195</v>
      </c>
      <c r="C88" s="236" t="s">
        <v>257</v>
      </c>
      <c r="D88" s="398" t="s">
        <v>296</v>
      </c>
      <c r="E88" s="237">
        <v>3.36</v>
      </c>
      <c r="F88" s="238" t="s">
        <v>148</v>
      </c>
      <c r="G88" s="239">
        <v>68</v>
      </c>
      <c r="H88" s="395">
        <v>329</v>
      </c>
      <c r="I88" s="397">
        <v>1</v>
      </c>
      <c r="J88" s="340">
        <v>2021</v>
      </c>
      <c r="K88" s="237">
        <v>3.36</v>
      </c>
      <c r="L88" s="396" t="s">
        <v>171</v>
      </c>
      <c r="M88" s="238" t="s">
        <v>181</v>
      </c>
      <c r="N88" s="395">
        <v>203</v>
      </c>
      <c r="O88" s="430">
        <v>62</v>
      </c>
      <c r="P88" s="77"/>
      <c r="Q88" s="237"/>
      <c r="R88" s="343"/>
      <c r="S88" s="342"/>
      <c r="T88" s="341"/>
      <c r="U88" s="340"/>
      <c r="V88" s="339"/>
      <c r="W88" s="394"/>
      <c r="X88" s="77">
        <v>1</v>
      </c>
      <c r="Y88" s="78"/>
      <c r="Z88" s="337"/>
    </row>
    <row r="89" spans="1:26" s="3" customFormat="1" ht="21.75" customHeight="1" x14ac:dyDescent="0.2">
      <c r="A89" s="6"/>
      <c r="B89" s="399" t="s">
        <v>195</v>
      </c>
      <c r="C89" s="236" t="s">
        <v>291</v>
      </c>
      <c r="D89" s="398" t="s">
        <v>295</v>
      </c>
      <c r="E89" s="237">
        <v>1.28</v>
      </c>
      <c r="F89" s="238" t="s">
        <v>148</v>
      </c>
      <c r="G89" s="239">
        <v>53</v>
      </c>
      <c r="H89" s="395">
        <v>147</v>
      </c>
      <c r="I89" s="397">
        <v>1</v>
      </c>
      <c r="J89" s="340">
        <v>2021</v>
      </c>
      <c r="K89" s="237">
        <v>1.28</v>
      </c>
      <c r="L89" s="396" t="s">
        <v>171</v>
      </c>
      <c r="M89" s="238" t="s">
        <v>276</v>
      </c>
      <c r="N89" s="395">
        <v>79</v>
      </c>
      <c r="O89" s="430">
        <v>54</v>
      </c>
      <c r="P89" s="77"/>
      <c r="Q89" s="237"/>
      <c r="R89" s="343"/>
      <c r="S89" s="342"/>
      <c r="T89" s="341"/>
      <c r="U89" s="340"/>
      <c r="V89" s="339"/>
      <c r="W89" s="394"/>
      <c r="X89" s="77">
        <v>1</v>
      </c>
      <c r="Y89" s="78"/>
      <c r="Z89" s="337"/>
    </row>
    <row r="90" spans="1:26" s="3" customFormat="1" ht="21.75" customHeight="1" x14ac:dyDescent="0.2">
      <c r="A90" s="6"/>
      <c r="B90" s="399" t="s">
        <v>195</v>
      </c>
      <c r="C90" s="236" t="s">
        <v>291</v>
      </c>
      <c r="D90" s="398" t="s">
        <v>294</v>
      </c>
      <c r="E90" s="237">
        <v>3.68</v>
      </c>
      <c r="F90" s="238" t="s">
        <v>148</v>
      </c>
      <c r="G90" s="239">
        <v>78</v>
      </c>
      <c r="H90" s="395">
        <v>394</v>
      </c>
      <c r="I90" s="397">
        <v>1</v>
      </c>
      <c r="J90" s="340">
        <v>2021</v>
      </c>
      <c r="K90" s="237">
        <v>3.68</v>
      </c>
      <c r="L90" s="396" t="s">
        <v>171</v>
      </c>
      <c r="M90" s="238" t="s">
        <v>276</v>
      </c>
      <c r="N90" s="395">
        <v>236</v>
      </c>
      <c r="O90" s="430">
        <v>60</v>
      </c>
      <c r="P90" s="77"/>
      <c r="Q90" s="237"/>
      <c r="R90" s="343"/>
      <c r="S90" s="342"/>
      <c r="T90" s="341"/>
      <c r="U90" s="340"/>
      <c r="V90" s="339"/>
      <c r="W90" s="394"/>
      <c r="X90" s="77">
        <v>1</v>
      </c>
      <c r="Y90" s="78"/>
      <c r="Z90" s="337"/>
    </row>
    <row r="91" spans="1:26" s="3" customFormat="1" ht="21.75" customHeight="1" x14ac:dyDescent="0.2">
      <c r="A91" s="6"/>
      <c r="B91" s="399" t="s">
        <v>195</v>
      </c>
      <c r="C91" s="236" t="s">
        <v>291</v>
      </c>
      <c r="D91" s="398" t="s">
        <v>293</v>
      </c>
      <c r="E91" s="237">
        <v>1.04</v>
      </c>
      <c r="F91" s="238" t="s">
        <v>148</v>
      </c>
      <c r="G91" s="239">
        <v>53</v>
      </c>
      <c r="H91" s="395">
        <v>120</v>
      </c>
      <c r="I91" s="397">
        <v>1</v>
      </c>
      <c r="J91" s="340">
        <v>2021</v>
      </c>
      <c r="K91" s="237">
        <v>1.04</v>
      </c>
      <c r="L91" s="396" t="s">
        <v>171</v>
      </c>
      <c r="M91" s="238" t="s">
        <v>276</v>
      </c>
      <c r="N91" s="395">
        <v>67</v>
      </c>
      <c r="O91" s="430">
        <v>56</v>
      </c>
      <c r="P91" s="77"/>
      <c r="Q91" s="237"/>
      <c r="R91" s="343"/>
      <c r="S91" s="342"/>
      <c r="T91" s="341"/>
      <c r="U91" s="340"/>
      <c r="V91" s="339"/>
      <c r="W91" s="394"/>
      <c r="X91" s="77">
        <v>1</v>
      </c>
      <c r="Y91" s="78"/>
      <c r="Z91" s="337"/>
    </row>
    <row r="92" spans="1:26" s="3" customFormat="1" ht="21.75" customHeight="1" x14ac:dyDescent="0.2">
      <c r="A92" s="6"/>
      <c r="B92" s="399" t="s">
        <v>195</v>
      </c>
      <c r="C92" s="236" t="s">
        <v>291</v>
      </c>
      <c r="D92" s="398" t="s">
        <v>292</v>
      </c>
      <c r="E92" s="237">
        <v>3.8</v>
      </c>
      <c r="F92" s="238" t="s">
        <v>144</v>
      </c>
      <c r="G92" s="239">
        <v>40</v>
      </c>
      <c r="H92" s="395">
        <v>912</v>
      </c>
      <c r="I92" s="397">
        <v>1</v>
      </c>
      <c r="J92" s="340">
        <v>2021</v>
      </c>
      <c r="K92" s="237">
        <v>3.8</v>
      </c>
      <c r="L92" s="396" t="s">
        <v>171</v>
      </c>
      <c r="M92" s="238" t="s">
        <v>276</v>
      </c>
      <c r="N92" s="395">
        <v>236</v>
      </c>
      <c r="O92" s="430">
        <v>25</v>
      </c>
      <c r="P92" s="77"/>
      <c r="Q92" s="237"/>
      <c r="R92" s="343"/>
      <c r="S92" s="342"/>
      <c r="T92" s="341"/>
      <c r="U92" s="340"/>
      <c r="V92" s="339"/>
      <c r="W92" s="394"/>
      <c r="X92" s="77">
        <v>1</v>
      </c>
      <c r="Y92" s="78"/>
      <c r="Z92" s="337"/>
    </row>
    <row r="93" spans="1:26" s="3" customFormat="1" ht="21.75" customHeight="1" x14ac:dyDescent="0.2">
      <c r="A93" s="6"/>
      <c r="B93" s="399" t="s">
        <v>195</v>
      </c>
      <c r="C93" s="236" t="s">
        <v>288</v>
      </c>
      <c r="D93" s="398" t="s">
        <v>291</v>
      </c>
      <c r="E93" s="237">
        <v>4.92</v>
      </c>
      <c r="F93" s="238" t="s">
        <v>148</v>
      </c>
      <c r="G93" s="239">
        <v>83</v>
      </c>
      <c r="H93" s="395">
        <v>763</v>
      </c>
      <c r="I93" s="397">
        <v>1</v>
      </c>
      <c r="J93" s="340">
        <v>2021</v>
      </c>
      <c r="K93" s="237">
        <v>4.92</v>
      </c>
      <c r="L93" s="396" t="s">
        <v>171</v>
      </c>
      <c r="M93" s="238" t="s">
        <v>276</v>
      </c>
      <c r="N93" s="395">
        <v>302</v>
      </c>
      <c r="O93" s="430">
        <v>40</v>
      </c>
      <c r="P93" s="77"/>
      <c r="Q93" s="237"/>
      <c r="R93" s="343"/>
      <c r="S93" s="342"/>
      <c r="T93" s="341"/>
      <c r="U93" s="340"/>
      <c r="V93" s="339"/>
      <c r="W93" s="394"/>
      <c r="X93" s="77">
        <v>1</v>
      </c>
      <c r="Y93" s="78"/>
      <c r="Z93" s="337"/>
    </row>
    <row r="94" spans="1:26" s="3" customFormat="1" ht="21.75" customHeight="1" x14ac:dyDescent="0.2">
      <c r="A94" s="6"/>
      <c r="B94" s="399" t="s">
        <v>195</v>
      </c>
      <c r="C94" s="236" t="s">
        <v>288</v>
      </c>
      <c r="D94" s="398" t="s">
        <v>222</v>
      </c>
      <c r="E94" s="237">
        <v>2.92</v>
      </c>
      <c r="F94" s="238" t="s">
        <v>144</v>
      </c>
      <c r="G94" s="239">
        <v>42</v>
      </c>
      <c r="H94" s="395">
        <v>742</v>
      </c>
      <c r="I94" s="397">
        <v>1</v>
      </c>
      <c r="J94" s="340">
        <v>2021</v>
      </c>
      <c r="K94" s="237">
        <v>2.92</v>
      </c>
      <c r="L94" s="396" t="s">
        <v>171</v>
      </c>
      <c r="M94" s="238" t="s">
        <v>276</v>
      </c>
      <c r="N94" s="395">
        <v>179</v>
      </c>
      <c r="O94" s="430">
        <v>24</v>
      </c>
      <c r="P94" s="77"/>
      <c r="Q94" s="237"/>
      <c r="R94" s="343"/>
      <c r="S94" s="342"/>
      <c r="T94" s="341"/>
      <c r="U94" s="340"/>
      <c r="V94" s="339"/>
      <c r="W94" s="394"/>
      <c r="X94" s="77">
        <v>1</v>
      </c>
      <c r="Y94" s="78"/>
      <c r="Z94" s="337"/>
    </row>
    <row r="95" spans="1:26" s="3" customFormat="1" ht="21.75" customHeight="1" x14ac:dyDescent="0.2">
      <c r="A95" s="6"/>
      <c r="B95" s="399" t="s">
        <v>195</v>
      </c>
      <c r="C95" s="236" t="s">
        <v>288</v>
      </c>
      <c r="D95" s="398" t="s">
        <v>290</v>
      </c>
      <c r="E95" s="237">
        <v>1.21</v>
      </c>
      <c r="F95" s="238" t="s">
        <v>148</v>
      </c>
      <c r="G95" s="239">
        <v>53</v>
      </c>
      <c r="H95" s="395">
        <v>231</v>
      </c>
      <c r="I95" s="397">
        <v>1</v>
      </c>
      <c r="J95" s="340">
        <v>2021</v>
      </c>
      <c r="K95" s="237">
        <v>1.21</v>
      </c>
      <c r="L95" s="396" t="s">
        <v>171</v>
      </c>
      <c r="M95" s="238" t="s">
        <v>276</v>
      </c>
      <c r="N95" s="395">
        <v>74</v>
      </c>
      <c r="O95" s="430">
        <v>32</v>
      </c>
      <c r="P95" s="77"/>
      <c r="Q95" s="237"/>
      <c r="R95" s="343"/>
      <c r="S95" s="342"/>
      <c r="T95" s="341"/>
      <c r="U95" s="340"/>
      <c r="V95" s="339"/>
      <c r="W95" s="394"/>
      <c r="X95" s="77">
        <v>1</v>
      </c>
      <c r="Y95" s="78"/>
      <c r="Z95" s="337"/>
    </row>
    <row r="96" spans="1:26" s="3" customFormat="1" ht="21.75" customHeight="1" x14ac:dyDescent="0.2">
      <c r="A96" s="6"/>
      <c r="B96" s="399" t="s">
        <v>195</v>
      </c>
      <c r="C96" s="236" t="s">
        <v>288</v>
      </c>
      <c r="D96" s="398" t="s">
        <v>261</v>
      </c>
      <c r="E96" s="237">
        <v>3.01</v>
      </c>
      <c r="F96" s="238" t="s">
        <v>148</v>
      </c>
      <c r="G96" s="239">
        <v>83</v>
      </c>
      <c r="H96" s="395">
        <v>467</v>
      </c>
      <c r="I96" s="397">
        <v>1</v>
      </c>
      <c r="J96" s="340">
        <v>2021</v>
      </c>
      <c r="K96" s="237">
        <v>3.01</v>
      </c>
      <c r="L96" s="396" t="s">
        <v>171</v>
      </c>
      <c r="M96" s="238" t="s">
        <v>276</v>
      </c>
      <c r="N96" s="395">
        <v>185</v>
      </c>
      <c r="O96" s="430">
        <v>40</v>
      </c>
      <c r="P96" s="77"/>
      <c r="Q96" s="237"/>
      <c r="R96" s="343"/>
      <c r="S96" s="342"/>
      <c r="T96" s="341"/>
      <c r="U96" s="340"/>
      <c r="V96" s="339"/>
      <c r="W96" s="394"/>
      <c r="X96" s="77">
        <v>1</v>
      </c>
      <c r="Y96" s="78"/>
      <c r="Z96" s="337"/>
    </row>
    <row r="97" spans="1:26" s="3" customFormat="1" ht="21.75" customHeight="1" x14ac:dyDescent="0.2">
      <c r="A97" s="6"/>
      <c r="B97" s="399" t="s">
        <v>195</v>
      </c>
      <c r="C97" s="236" t="s">
        <v>288</v>
      </c>
      <c r="D97" s="398" t="s">
        <v>289</v>
      </c>
      <c r="E97" s="237">
        <v>0.72</v>
      </c>
      <c r="F97" s="238" t="s">
        <v>148</v>
      </c>
      <c r="G97" s="239">
        <v>53</v>
      </c>
      <c r="H97" s="395">
        <v>132</v>
      </c>
      <c r="I97" s="397">
        <v>1</v>
      </c>
      <c r="J97" s="340">
        <v>2021</v>
      </c>
      <c r="K97" s="237">
        <v>0.72</v>
      </c>
      <c r="L97" s="396" t="s">
        <v>171</v>
      </c>
      <c r="M97" s="238" t="s">
        <v>276</v>
      </c>
      <c r="N97" s="395">
        <v>44</v>
      </c>
      <c r="O97" s="430">
        <v>33</v>
      </c>
      <c r="P97" s="77"/>
      <c r="Q97" s="237"/>
      <c r="R97" s="343"/>
      <c r="S97" s="342"/>
      <c r="T97" s="341"/>
      <c r="U97" s="340"/>
      <c r="V97" s="339"/>
      <c r="W97" s="394"/>
      <c r="X97" s="77">
        <v>1</v>
      </c>
      <c r="Y97" s="78"/>
      <c r="Z97" s="337"/>
    </row>
    <row r="98" spans="1:26" s="3" customFormat="1" ht="21.75" customHeight="1" x14ac:dyDescent="0.2">
      <c r="A98" s="6"/>
      <c r="B98" s="399" t="s">
        <v>195</v>
      </c>
      <c r="C98" s="236" t="s">
        <v>288</v>
      </c>
      <c r="D98" s="398" t="s">
        <v>287</v>
      </c>
      <c r="E98" s="237">
        <v>0.3</v>
      </c>
      <c r="F98" s="238" t="s">
        <v>148</v>
      </c>
      <c r="G98" s="239">
        <v>83</v>
      </c>
      <c r="H98" s="395">
        <v>47</v>
      </c>
      <c r="I98" s="397">
        <v>1</v>
      </c>
      <c r="J98" s="340">
        <v>2021</v>
      </c>
      <c r="K98" s="237">
        <v>0.3</v>
      </c>
      <c r="L98" s="396" t="s">
        <v>171</v>
      </c>
      <c r="M98" s="238" t="s">
        <v>276</v>
      </c>
      <c r="N98" s="395">
        <v>19</v>
      </c>
      <c r="O98" s="430">
        <v>40</v>
      </c>
      <c r="P98" s="77"/>
      <c r="Q98" s="237"/>
      <c r="R98" s="343"/>
      <c r="S98" s="342"/>
      <c r="T98" s="341"/>
      <c r="U98" s="340"/>
      <c r="V98" s="339"/>
      <c r="W98" s="394"/>
      <c r="X98" s="77">
        <v>1</v>
      </c>
      <c r="Y98" s="78"/>
      <c r="Z98" s="337"/>
    </row>
    <row r="99" spans="1:26" s="3" customFormat="1" ht="21.75" customHeight="1" x14ac:dyDescent="0.2">
      <c r="A99" s="6"/>
      <c r="B99" s="399" t="s">
        <v>195</v>
      </c>
      <c r="C99" s="236" t="s">
        <v>281</v>
      </c>
      <c r="D99" s="398" t="s">
        <v>286</v>
      </c>
      <c r="E99" s="237">
        <v>0.4</v>
      </c>
      <c r="F99" s="238" t="s">
        <v>140</v>
      </c>
      <c r="G99" s="239">
        <v>50</v>
      </c>
      <c r="H99" s="395">
        <v>134</v>
      </c>
      <c r="I99" s="397">
        <v>1</v>
      </c>
      <c r="J99" s="340">
        <v>2021</v>
      </c>
      <c r="K99" s="237">
        <v>0.4</v>
      </c>
      <c r="L99" s="396" t="s">
        <v>171</v>
      </c>
      <c r="M99" s="238" t="s">
        <v>181</v>
      </c>
      <c r="N99" s="395">
        <v>26</v>
      </c>
      <c r="O99" s="431">
        <v>19</v>
      </c>
      <c r="P99" s="77"/>
      <c r="Q99" s="237"/>
      <c r="R99" s="343"/>
      <c r="S99" s="342"/>
      <c r="T99" s="341"/>
      <c r="U99" s="340"/>
      <c r="V99" s="339"/>
      <c r="W99" s="394"/>
      <c r="X99" s="77">
        <v>1</v>
      </c>
      <c r="Y99" s="78"/>
      <c r="Z99" s="337"/>
    </row>
    <row r="100" spans="1:26" s="3" customFormat="1" ht="21.75" customHeight="1" x14ac:dyDescent="0.2">
      <c r="A100" s="6"/>
      <c r="B100" s="399" t="s">
        <v>195</v>
      </c>
      <c r="C100" s="236" t="s">
        <v>281</v>
      </c>
      <c r="D100" s="398" t="s">
        <v>285</v>
      </c>
      <c r="E100" s="237">
        <v>0.32</v>
      </c>
      <c r="F100" s="238" t="s">
        <v>140</v>
      </c>
      <c r="G100" s="239">
        <v>49</v>
      </c>
      <c r="H100" s="395">
        <v>42</v>
      </c>
      <c r="I100" s="397">
        <v>1</v>
      </c>
      <c r="J100" s="340">
        <v>2021</v>
      </c>
      <c r="K100" s="237">
        <v>0.32</v>
      </c>
      <c r="L100" s="396" t="s">
        <v>171</v>
      </c>
      <c r="M100" s="238" t="s">
        <v>181</v>
      </c>
      <c r="N100" s="395">
        <v>21</v>
      </c>
      <c r="O100" s="431">
        <v>50</v>
      </c>
      <c r="P100" s="77"/>
      <c r="Q100" s="237"/>
      <c r="R100" s="343"/>
      <c r="S100" s="342"/>
      <c r="T100" s="341"/>
      <c r="U100" s="340"/>
      <c r="V100" s="339"/>
      <c r="W100" s="394"/>
      <c r="X100" s="77">
        <v>1</v>
      </c>
      <c r="Y100" s="78"/>
      <c r="Z100" s="337"/>
    </row>
    <row r="101" spans="1:26" s="3" customFormat="1" ht="21.75" customHeight="1" x14ac:dyDescent="0.2">
      <c r="A101" s="6"/>
      <c r="B101" s="399" t="s">
        <v>195</v>
      </c>
      <c r="C101" s="236" t="s">
        <v>281</v>
      </c>
      <c r="D101" s="398" t="s">
        <v>284</v>
      </c>
      <c r="E101" s="237">
        <v>0.6</v>
      </c>
      <c r="F101" s="238" t="s">
        <v>148</v>
      </c>
      <c r="G101" s="239">
        <v>88</v>
      </c>
      <c r="H101" s="395">
        <v>111</v>
      </c>
      <c r="I101" s="397">
        <v>1</v>
      </c>
      <c r="J101" s="340">
        <v>2021</v>
      </c>
      <c r="K101" s="237">
        <v>0.6</v>
      </c>
      <c r="L101" s="396" t="s">
        <v>171</v>
      </c>
      <c r="M101" s="238" t="s">
        <v>181</v>
      </c>
      <c r="N101" s="395">
        <v>39</v>
      </c>
      <c r="O101" s="430">
        <v>35</v>
      </c>
      <c r="P101" s="77"/>
      <c r="Q101" s="237"/>
      <c r="R101" s="343"/>
      <c r="S101" s="342"/>
      <c r="T101" s="341"/>
      <c r="U101" s="340"/>
      <c r="V101" s="339"/>
      <c r="W101" s="394"/>
      <c r="X101" s="77">
        <v>1</v>
      </c>
      <c r="Y101" s="78"/>
      <c r="Z101" s="337"/>
    </row>
    <row r="102" spans="1:26" s="3" customFormat="1" ht="21.75" customHeight="1" x14ac:dyDescent="0.2">
      <c r="A102" s="6"/>
      <c r="B102" s="399" t="s">
        <v>195</v>
      </c>
      <c r="C102" s="236" t="s">
        <v>281</v>
      </c>
      <c r="D102" s="398" t="s">
        <v>283</v>
      </c>
      <c r="E102" s="237">
        <v>0.64</v>
      </c>
      <c r="F102" s="238" t="s">
        <v>148</v>
      </c>
      <c r="G102" s="239">
        <v>78</v>
      </c>
      <c r="H102" s="395">
        <v>96</v>
      </c>
      <c r="I102" s="397">
        <v>1</v>
      </c>
      <c r="J102" s="340">
        <v>2021</v>
      </c>
      <c r="K102" s="237">
        <v>0.64</v>
      </c>
      <c r="L102" s="396" t="s">
        <v>171</v>
      </c>
      <c r="M102" s="238" t="s">
        <v>181</v>
      </c>
      <c r="N102" s="395">
        <v>41</v>
      </c>
      <c r="O102" s="430">
        <v>43</v>
      </c>
      <c r="P102" s="77"/>
      <c r="Q102" s="237"/>
      <c r="R102" s="343"/>
      <c r="S102" s="342"/>
      <c r="T102" s="341"/>
      <c r="U102" s="340"/>
      <c r="V102" s="339"/>
      <c r="W102" s="394"/>
      <c r="X102" s="77">
        <v>1</v>
      </c>
      <c r="Y102" s="78"/>
      <c r="Z102" s="337"/>
    </row>
    <row r="103" spans="1:26" s="3" customFormat="1" ht="21.75" customHeight="1" x14ac:dyDescent="0.2">
      <c r="A103" s="6"/>
      <c r="B103" s="399" t="s">
        <v>195</v>
      </c>
      <c r="C103" s="236" t="s">
        <v>281</v>
      </c>
      <c r="D103" s="398" t="s">
        <v>282</v>
      </c>
      <c r="E103" s="237">
        <v>0.48</v>
      </c>
      <c r="F103" s="238" t="s">
        <v>148</v>
      </c>
      <c r="G103" s="239">
        <v>78</v>
      </c>
      <c r="H103" s="395">
        <v>72</v>
      </c>
      <c r="I103" s="397">
        <v>1</v>
      </c>
      <c r="J103" s="340">
        <v>2021</v>
      </c>
      <c r="K103" s="237">
        <v>0.48</v>
      </c>
      <c r="L103" s="396" t="s">
        <v>171</v>
      </c>
      <c r="M103" s="238" t="s">
        <v>181</v>
      </c>
      <c r="N103" s="395">
        <v>31</v>
      </c>
      <c r="O103" s="430">
        <v>43</v>
      </c>
      <c r="P103" s="77"/>
      <c r="Q103" s="237"/>
      <c r="R103" s="343"/>
      <c r="S103" s="342"/>
      <c r="T103" s="341"/>
      <c r="U103" s="340"/>
      <c r="V103" s="339"/>
      <c r="W103" s="394"/>
      <c r="X103" s="77">
        <v>1</v>
      </c>
      <c r="Y103" s="78"/>
      <c r="Z103" s="337"/>
    </row>
    <row r="104" spans="1:26" s="3" customFormat="1" ht="21.75" customHeight="1" x14ac:dyDescent="0.2">
      <c r="A104" s="6"/>
      <c r="B104" s="399" t="s">
        <v>195</v>
      </c>
      <c r="C104" s="236" t="s">
        <v>281</v>
      </c>
      <c r="D104" s="398" t="s">
        <v>280</v>
      </c>
      <c r="E104" s="237">
        <v>0.28000000000000003</v>
      </c>
      <c r="F104" s="238" t="s">
        <v>148</v>
      </c>
      <c r="G104" s="239">
        <v>78</v>
      </c>
      <c r="H104" s="395">
        <v>42</v>
      </c>
      <c r="I104" s="397">
        <v>1</v>
      </c>
      <c r="J104" s="340">
        <v>2021</v>
      </c>
      <c r="K104" s="237">
        <v>0.28000000000000003</v>
      </c>
      <c r="L104" s="396" t="s">
        <v>171</v>
      </c>
      <c r="M104" s="238" t="s">
        <v>181</v>
      </c>
      <c r="N104" s="395">
        <v>18</v>
      </c>
      <c r="O104" s="430">
        <v>43</v>
      </c>
      <c r="P104" s="77"/>
      <c r="Q104" s="237"/>
      <c r="R104" s="343"/>
      <c r="S104" s="342"/>
      <c r="T104" s="341"/>
      <c r="U104" s="340"/>
      <c r="V104" s="339"/>
      <c r="W104" s="394"/>
      <c r="X104" s="77">
        <v>1</v>
      </c>
      <c r="Y104" s="78"/>
      <c r="Z104" s="337"/>
    </row>
    <row r="105" spans="1:26" s="3" customFormat="1" ht="21.75" customHeight="1" x14ac:dyDescent="0.2">
      <c r="A105" s="6"/>
      <c r="B105" s="399" t="s">
        <v>195</v>
      </c>
      <c r="C105" s="236" t="s">
        <v>256</v>
      </c>
      <c r="D105" s="398" t="s">
        <v>231</v>
      </c>
      <c r="E105" s="237">
        <v>2.33</v>
      </c>
      <c r="F105" s="238" t="s">
        <v>144</v>
      </c>
      <c r="G105" s="239">
        <v>46</v>
      </c>
      <c r="H105" s="395">
        <v>556</v>
      </c>
      <c r="I105" s="397">
        <v>1</v>
      </c>
      <c r="J105" s="340">
        <v>2021</v>
      </c>
      <c r="K105" s="237">
        <v>2.33</v>
      </c>
      <c r="L105" s="396" t="s">
        <v>171</v>
      </c>
      <c r="M105" s="238" t="s">
        <v>276</v>
      </c>
      <c r="N105" s="395">
        <v>149</v>
      </c>
      <c r="O105" s="430">
        <v>27</v>
      </c>
      <c r="P105" s="77"/>
      <c r="Q105" s="237"/>
      <c r="R105" s="343"/>
      <c r="S105" s="342"/>
      <c r="T105" s="341"/>
      <c r="U105" s="340"/>
      <c r="V105" s="339"/>
      <c r="W105" s="394"/>
      <c r="X105" s="77">
        <v>1</v>
      </c>
      <c r="Y105" s="78"/>
      <c r="Z105" s="337"/>
    </row>
    <row r="106" spans="1:26" s="3" customFormat="1" ht="21.75" customHeight="1" x14ac:dyDescent="0.2">
      <c r="A106" s="6"/>
      <c r="B106" s="399" t="s">
        <v>195</v>
      </c>
      <c r="C106" s="236" t="s">
        <v>256</v>
      </c>
      <c r="D106" s="398" t="s">
        <v>279</v>
      </c>
      <c r="E106" s="237">
        <v>2.2799999999999998</v>
      </c>
      <c r="F106" s="238" t="s">
        <v>144</v>
      </c>
      <c r="G106" s="239">
        <v>42</v>
      </c>
      <c r="H106" s="395">
        <v>579</v>
      </c>
      <c r="I106" s="397">
        <v>1</v>
      </c>
      <c r="J106" s="340">
        <v>2021</v>
      </c>
      <c r="K106" s="237">
        <v>2.2799999999999998</v>
      </c>
      <c r="L106" s="396" t="s">
        <v>171</v>
      </c>
      <c r="M106" s="238" t="s">
        <v>276</v>
      </c>
      <c r="N106" s="395">
        <v>143</v>
      </c>
      <c r="O106" s="430">
        <v>25</v>
      </c>
      <c r="P106" s="77"/>
      <c r="Q106" s="237"/>
      <c r="R106" s="343"/>
      <c r="S106" s="342"/>
      <c r="T106" s="341"/>
      <c r="U106" s="340"/>
      <c r="V106" s="339"/>
      <c r="W106" s="394"/>
      <c r="X106" s="77">
        <v>1</v>
      </c>
      <c r="Y106" s="78"/>
      <c r="Z106" s="337"/>
    </row>
    <row r="107" spans="1:26" s="3" customFormat="1" ht="21.75" customHeight="1" x14ac:dyDescent="0.2">
      <c r="A107" s="6"/>
      <c r="B107" s="399" t="s">
        <v>195</v>
      </c>
      <c r="C107" s="236" t="s">
        <v>256</v>
      </c>
      <c r="D107" s="398" t="s">
        <v>278</v>
      </c>
      <c r="E107" s="237">
        <v>2.2400000000000002</v>
      </c>
      <c r="F107" s="238" t="s">
        <v>144</v>
      </c>
      <c r="G107" s="239">
        <v>42</v>
      </c>
      <c r="H107" s="395">
        <v>569</v>
      </c>
      <c r="I107" s="397">
        <v>1</v>
      </c>
      <c r="J107" s="340">
        <v>2021</v>
      </c>
      <c r="K107" s="237">
        <v>2.2400000000000002</v>
      </c>
      <c r="L107" s="396" t="s">
        <v>171</v>
      </c>
      <c r="M107" s="238" t="s">
        <v>276</v>
      </c>
      <c r="N107" s="395">
        <v>140</v>
      </c>
      <c r="O107" s="430">
        <v>25</v>
      </c>
      <c r="P107" s="77"/>
      <c r="Q107" s="237"/>
      <c r="R107" s="343"/>
      <c r="S107" s="342"/>
      <c r="T107" s="341"/>
      <c r="U107" s="340"/>
      <c r="V107" s="339"/>
      <c r="W107" s="394"/>
      <c r="X107" s="77">
        <v>1</v>
      </c>
      <c r="Y107" s="78"/>
      <c r="Z107" s="337"/>
    </row>
    <row r="108" spans="1:26" s="3" customFormat="1" ht="21.75" customHeight="1" x14ac:dyDescent="0.2">
      <c r="A108" s="6"/>
      <c r="B108" s="399" t="s">
        <v>195</v>
      </c>
      <c r="C108" s="236" t="s">
        <v>256</v>
      </c>
      <c r="D108" s="398" t="s">
        <v>277</v>
      </c>
      <c r="E108" s="237">
        <v>1.1200000000000001</v>
      </c>
      <c r="F108" s="238" t="s">
        <v>144</v>
      </c>
      <c r="G108" s="239">
        <v>41</v>
      </c>
      <c r="H108" s="395">
        <v>276</v>
      </c>
      <c r="I108" s="397">
        <v>1</v>
      </c>
      <c r="J108" s="340">
        <v>2021</v>
      </c>
      <c r="K108" s="237">
        <v>1.1200000000000001</v>
      </c>
      <c r="L108" s="396" t="s">
        <v>171</v>
      </c>
      <c r="M108" s="238" t="s">
        <v>276</v>
      </c>
      <c r="N108" s="395">
        <v>71</v>
      </c>
      <c r="O108" s="430">
        <v>26</v>
      </c>
      <c r="P108" s="77"/>
      <c r="Q108" s="237"/>
      <c r="R108" s="343"/>
      <c r="S108" s="342"/>
      <c r="T108" s="341"/>
      <c r="U108" s="340"/>
      <c r="V108" s="339"/>
      <c r="W108" s="394"/>
      <c r="X108" s="77">
        <v>1</v>
      </c>
      <c r="Y108" s="78"/>
      <c r="Z108" s="337"/>
    </row>
    <row r="109" spans="1:26" s="3" customFormat="1" ht="21.75" customHeight="1" x14ac:dyDescent="0.2">
      <c r="A109" s="6"/>
      <c r="B109" s="399" t="s">
        <v>196</v>
      </c>
      <c r="C109" s="236">
        <v>3</v>
      </c>
      <c r="D109" s="398">
        <v>1</v>
      </c>
      <c r="E109" s="237">
        <v>2.3199999999999998</v>
      </c>
      <c r="F109" s="238" t="s">
        <v>124</v>
      </c>
      <c r="G109" s="239">
        <v>44</v>
      </c>
      <c r="H109" s="395">
        <v>717</v>
      </c>
      <c r="I109" s="397">
        <v>1</v>
      </c>
      <c r="J109" s="340">
        <v>2022</v>
      </c>
      <c r="K109" s="237">
        <v>2.3199999999999998</v>
      </c>
      <c r="L109" s="396" t="s">
        <v>171</v>
      </c>
      <c r="M109" s="238" t="s">
        <v>181</v>
      </c>
      <c r="N109" s="429">
        <v>147.63636363636365</v>
      </c>
      <c r="O109" s="394">
        <f t="shared" ref="O109:O117" si="3">N109/H109*100</f>
        <v>20.590845695448209</v>
      </c>
      <c r="P109" s="77"/>
      <c r="Q109" s="237"/>
      <c r="R109" s="343"/>
      <c r="S109" s="342"/>
      <c r="T109" s="341"/>
      <c r="U109" s="340"/>
      <c r="V109" s="339"/>
      <c r="W109" s="338"/>
      <c r="X109" s="77">
        <v>1</v>
      </c>
      <c r="Y109" s="78"/>
      <c r="Z109" s="337"/>
    </row>
    <row r="110" spans="1:26" s="3" customFormat="1" ht="21.75" customHeight="1" x14ac:dyDescent="0.2">
      <c r="A110" s="6"/>
      <c r="B110" s="399" t="s">
        <v>196</v>
      </c>
      <c r="C110" s="236">
        <v>3</v>
      </c>
      <c r="D110" s="398">
        <v>5</v>
      </c>
      <c r="E110" s="237">
        <v>1.2</v>
      </c>
      <c r="F110" s="238" t="s">
        <v>124</v>
      </c>
      <c r="G110" s="239">
        <v>84</v>
      </c>
      <c r="H110" s="395">
        <v>187</v>
      </c>
      <c r="I110" s="397">
        <v>1</v>
      </c>
      <c r="J110" s="340">
        <v>2022</v>
      </c>
      <c r="K110" s="237">
        <v>1.2</v>
      </c>
      <c r="L110" s="396" t="s">
        <v>171</v>
      </c>
      <c r="M110" s="238" t="s">
        <v>181</v>
      </c>
      <c r="N110" s="429">
        <v>76.363636363636374</v>
      </c>
      <c r="O110" s="394">
        <f t="shared" si="3"/>
        <v>40.836169178415169</v>
      </c>
      <c r="P110" s="77"/>
      <c r="Q110" s="237"/>
      <c r="R110" s="343"/>
      <c r="S110" s="342"/>
      <c r="T110" s="341"/>
      <c r="U110" s="340"/>
      <c r="V110" s="339"/>
      <c r="W110" s="338"/>
      <c r="X110" s="77">
        <v>1</v>
      </c>
      <c r="Y110" s="78"/>
      <c r="Z110" s="337"/>
    </row>
    <row r="111" spans="1:26" s="3" customFormat="1" ht="21.75" customHeight="1" x14ac:dyDescent="0.2">
      <c r="A111" s="6"/>
      <c r="B111" s="399" t="s">
        <v>196</v>
      </c>
      <c r="C111" s="236">
        <v>3</v>
      </c>
      <c r="D111" s="398">
        <v>27</v>
      </c>
      <c r="E111" s="237">
        <v>0.8</v>
      </c>
      <c r="F111" s="238" t="s">
        <v>124</v>
      </c>
      <c r="G111" s="239">
        <v>43</v>
      </c>
      <c r="H111" s="395">
        <v>79</v>
      </c>
      <c r="I111" s="397">
        <v>1</v>
      </c>
      <c r="J111" s="340">
        <v>2022</v>
      </c>
      <c r="K111" s="237">
        <v>0.8</v>
      </c>
      <c r="L111" s="396" t="s">
        <v>171</v>
      </c>
      <c r="M111" s="238" t="s">
        <v>181</v>
      </c>
      <c r="N111" s="429">
        <v>53.333333333333336</v>
      </c>
      <c r="O111" s="394">
        <f t="shared" si="3"/>
        <v>67.510548523206765</v>
      </c>
      <c r="P111" s="77"/>
      <c r="Q111" s="237"/>
      <c r="R111" s="343"/>
      <c r="S111" s="342"/>
      <c r="T111" s="341"/>
      <c r="U111" s="340"/>
      <c r="V111" s="339"/>
      <c r="W111" s="338"/>
      <c r="X111" s="77">
        <v>1</v>
      </c>
      <c r="Y111" s="78"/>
      <c r="Z111" s="337"/>
    </row>
    <row r="112" spans="1:26" s="3" customFormat="1" ht="21.75" customHeight="1" x14ac:dyDescent="0.2">
      <c r="A112" s="6"/>
      <c r="B112" s="399" t="s">
        <v>196</v>
      </c>
      <c r="C112" s="236">
        <v>3</v>
      </c>
      <c r="D112" s="398">
        <v>29</v>
      </c>
      <c r="E112" s="237">
        <v>0.68</v>
      </c>
      <c r="F112" s="238" t="s">
        <v>124</v>
      </c>
      <c r="G112" s="239">
        <v>43</v>
      </c>
      <c r="H112" s="395">
        <v>67</v>
      </c>
      <c r="I112" s="397">
        <v>1</v>
      </c>
      <c r="J112" s="340">
        <v>2022</v>
      </c>
      <c r="K112" s="237">
        <v>0.68</v>
      </c>
      <c r="L112" s="396" t="s">
        <v>171</v>
      </c>
      <c r="M112" s="238" t="s">
        <v>181</v>
      </c>
      <c r="N112" s="429">
        <v>45.333333333333329</v>
      </c>
      <c r="O112" s="394">
        <f t="shared" si="3"/>
        <v>67.661691542288551</v>
      </c>
      <c r="P112" s="77"/>
      <c r="Q112" s="237"/>
      <c r="R112" s="343"/>
      <c r="S112" s="342"/>
      <c r="T112" s="341"/>
      <c r="U112" s="340"/>
      <c r="V112" s="339"/>
      <c r="W112" s="338"/>
      <c r="X112" s="77">
        <v>1</v>
      </c>
      <c r="Y112" s="78"/>
      <c r="Z112" s="337"/>
    </row>
    <row r="113" spans="1:26" s="3" customFormat="1" ht="21.75" customHeight="1" x14ac:dyDescent="0.2">
      <c r="A113" s="6"/>
      <c r="B113" s="399" t="s">
        <v>196</v>
      </c>
      <c r="C113" s="236">
        <v>3</v>
      </c>
      <c r="D113" s="398">
        <v>37</v>
      </c>
      <c r="E113" s="237">
        <v>0.92</v>
      </c>
      <c r="F113" s="238" t="s">
        <v>124</v>
      </c>
      <c r="G113" s="239">
        <v>43</v>
      </c>
      <c r="H113" s="395">
        <v>91</v>
      </c>
      <c r="I113" s="397">
        <v>1</v>
      </c>
      <c r="J113" s="340">
        <v>2022</v>
      </c>
      <c r="K113" s="237">
        <v>0.92</v>
      </c>
      <c r="L113" s="396" t="s">
        <v>171</v>
      </c>
      <c r="M113" s="238" t="s">
        <v>181</v>
      </c>
      <c r="N113" s="429">
        <v>61.333333333333336</v>
      </c>
      <c r="O113" s="394">
        <f t="shared" si="3"/>
        <v>67.399267399267401</v>
      </c>
      <c r="P113" s="77"/>
      <c r="Q113" s="237"/>
      <c r="R113" s="343"/>
      <c r="S113" s="342"/>
      <c r="T113" s="341"/>
      <c r="U113" s="340"/>
      <c r="V113" s="339"/>
      <c r="W113" s="338"/>
      <c r="X113" s="77">
        <v>1</v>
      </c>
      <c r="Y113" s="78"/>
      <c r="Z113" s="337"/>
    </row>
    <row r="114" spans="1:26" s="3" customFormat="1" ht="21.75" customHeight="1" x14ac:dyDescent="0.2">
      <c r="A114" s="6"/>
      <c r="B114" s="399" t="s">
        <v>196</v>
      </c>
      <c r="C114" s="236">
        <v>3</v>
      </c>
      <c r="D114" s="398">
        <v>55</v>
      </c>
      <c r="E114" s="237">
        <v>3.24</v>
      </c>
      <c r="F114" s="238" t="s">
        <v>124</v>
      </c>
      <c r="G114" s="239">
        <v>43</v>
      </c>
      <c r="H114" s="395">
        <v>978</v>
      </c>
      <c r="I114" s="397">
        <v>1</v>
      </c>
      <c r="J114" s="340">
        <v>2022</v>
      </c>
      <c r="K114" s="237">
        <v>3.24</v>
      </c>
      <c r="L114" s="396" t="s">
        <v>171</v>
      </c>
      <c r="M114" s="238" t="s">
        <v>181</v>
      </c>
      <c r="N114" s="429">
        <v>216</v>
      </c>
      <c r="O114" s="394">
        <f t="shared" si="3"/>
        <v>22.085889570552148</v>
      </c>
      <c r="P114" s="77"/>
      <c r="Q114" s="237"/>
      <c r="R114" s="343"/>
      <c r="S114" s="342"/>
      <c r="T114" s="341"/>
      <c r="U114" s="340"/>
      <c r="V114" s="339"/>
      <c r="W114" s="338"/>
      <c r="X114" s="77">
        <v>1</v>
      </c>
      <c r="Y114" s="78"/>
      <c r="Z114" s="337"/>
    </row>
    <row r="115" spans="1:26" s="3" customFormat="1" ht="21.75" customHeight="1" x14ac:dyDescent="0.2">
      <c r="A115" s="6"/>
      <c r="B115" s="399" t="s">
        <v>196</v>
      </c>
      <c r="C115" s="236">
        <v>3</v>
      </c>
      <c r="D115" s="398">
        <v>59</v>
      </c>
      <c r="E115" s="237">
        <v>3.48</v>
      </c>
      <c r="F115" s="238" t="s">
        <v>124</v>
      </c>
      <c r="G115" s="239">
        <v>43</v>
      </c>
      <c r="H115" s="395">
        <v>1051</v>
      </c>
      <c r="I115" s="397">
        <v>1</v>
      </c>
      <c r="J115" s="340">
        <v>2022</v>
      </c>
      <c r="K115" s="237">
        <v>3.48</v>
      </c>
      <c r="L115" s="396" t="s">
        <v>171</v>
      </c>
      <c r="M115" s="238" t="s">
        <v>181</v>
      </c>
      <c r="N115" s="429">
        <v>232</v>
      </c>
      <c r="O115" s="394">
        <f t="shared" si="3"/>
        <v>22.074215033301616</v>
      </c>
      <c r="P115" s="77"/>
      <c r="Q115" s="237"/>
      <c r="R115" s="343"/>
      <c r="S115" s="342"/>
      <c r="T115" s="341"/>
      <c r="U115" s="340"/>
      <c r="V115" s="339"/>
      <c r="W115" s="338"/>
      <c r="X115" s="77">
        <v>1</v>
      </c>
      <c r="Y115" s="78"/>
      <c r="Z115" s="337"/>
    </row>
    <row r="116" spans="1:26" s="3" customFormat="1" ht="21.75" customHeight="1" x14ac:dyDescent="0.2">
      <c r="A116" s="6"/>
      <c r="B116" s="399" t="s">
        <v>196</v>
      </c>
      <c r="C116" s="236">
        <v>3</v>
      </c>
      <c r="D116" s="398">
        <v>60</v>
      </c>
      <c r="E116" s="237">
        <v>1.44</v>
      </c>
      <c r="F116" s="238" t="s">
        <v>124</v>
      </c>
      <c r="G116" s="239">
        <v>43</v>
      </c>
      <c r="H116" s="395">
        <v>435</v>
      </c>
      <c r="I116" s="397">
        <v>1</v>
      </c>
      <c r="J116" s="340">
        <v>2022</v>
      </c>
      <c r="K116" s="237">
        <v>1.44</v>
      </c>
      <c r="L116" s="396" t="s">
        <v>171</v>
      </c>
      <c r="M116" s="238" t="s">
        <v>181</v>
      </c>
      <c r="N116" s="429">
        <v>96</v>
      </c>
      <c r="O116" s="394">
        <f t="shared" si="3"/>
        <v>22.068965517241381</v>
      </c>
      <c r="P116" s="77"/>
      <c r="Q116" s="237"/>
      <c r="R116" s="343"/>
      <c r="S116" s="342"/>
      <c r="T116" s="341"/>
      <c r="U116" s="340"/>
      <c r="V116" s="339"/>
      <c r="W116" s="338"/>
      <c r="X116" s="77">
        <v>1</v>
      </c>
      <c r="Y116" s="78"/>
      <c r="Z116" s="337"/>
    </row>
    <row r="117" spans="1:26" s="3" customFormat="1" ht="21.75" customHeight="1" x14ac:dyDescent="0.2">
      <c r="A117" s="6"/>
      <c r="B117" s="399" t="s">
        <v>196</v>
      </c>
      <c r="C117" s="236">
        <v>5</v>
      </c>
      <c r="D117" s="398">
        <v>10</v>
      </c>
      <c r="E117" s="237">
        <v>2.12</v>
      </c>
      <c r="F117" s="238" t="s">
        <v>124</v>
      </c>
      <c r="G117" s="239">
        <v>43</v>
      </c>
      <c r="H117" s="395">
        <v>640</v>
      </c>
      <c r="I117" s="397">
        <v>1</v>
      </c>
      <c r="J117" s="340">
        <v>2022</v>
      </c>
      <c r="K117" s="237">
        <v>2.12</v>
      </c>
      <c r="L117" s="396" t="s">
        <v>171</v>
      </c>
      <c r="M117" s="238" t="s">
        <v>181</v>
      </c>
      <c r="N117" s="429">
        <v>135.04334365325076</v>
      </c>
      <c r="O117" s="394">
        <f t="shared" si="3"/>
        <v>21.100522445820431</v>
      </c>
      <c r="P117" s="77"/>
      <c r="Q117" s="237"/>
      <c r="R117" s="343"/>
      <c r="S117" s="342"/>
      <c r="T117" s="341"/>
      <c r="U117" s="340"/>
      <c r="V117" s="339"/>
      <c r="W117" s="338"/>
      <c r="X117" s="77">
        <v>1</v>
      </c>
      <c r="Y117" s="78"/>
      <c r="Z117" s="337"/>
    </row>
    <row r="118" spans="1:26" s="3" customFormat="1" ht="21.75" customHeight="1" x14ac:dyDescent="0.2">
      <c r="A118" s="6"/>
      <c r="B118" s="393" t="s">
        <v>196</v>
      </c>
      <c r="C118" s="392">
        <v>5</v>
      </c>
      <c r="D118" s="391">
        <v>22</v>
      </c>
      <c r="E118" s="384">
        <v>0.68</v>
      </c>
      <c r="F118" s="387" t="s">
        <v>122</v>
      </c>
      <c r="G118" s="390">
        <v>50</v>
      </c>
      <c r="H118" s="386">
        <v>226</v>
      </c>
      <c r="I118" s="389">
        <v>1</v>
      </c>
      <c r="J118" s="380">
        <v>2022</v>
      </c>
      <c r="K118" s="384"/>
      <c r="L118" s="388" t="s">
        <v>171</v>
      </c>
      <c r="M118" s="387" t="s">
        <v>181</v>
      </c>
      <c r="N118" s="386">
        <v>75</v>
      </c>
      <c r="O118" s="385">
        <v>33</v>
      </c>
      <c r="P118" s="77"/>
      <c r="Q118" s="237"/>
      <c r="R118" s="343"/>
      <c r="S118" s="342"/>
      <c r="T118" s="341"/>
      <c r="U118" s="340"/>
      <c r="V118" s="339"/>
      <c r="W118" s="338"/>
      <c r="X118" s="377">
        <v>1</v>
      </c>
      <c r="Y118" s="78"/>
      <c r="Z118" s="337"/>
    </row>
    <row r="119" spans="1:26" s="3" customFormat="1" ht="21.75" customHeight="1" x14ac:dyDescent="0.2">
      <c r="A119" s="6"/>
      <c r="B119" s="393" t="s">
        <v>196</v>
      </c>
      <c r="C119" s="392">
        <v>5</v>
      </c>
      <c r="D119" s="391">
        <v>23</v>
      </c>
      <c r="E119" s="384">
        <v>0.28000000000000003</v>
      </c>
      <c r="F119" s="387" t="s">
        <v>264</v>
      </c>
      <c r="G119" s="390">
        <v>50</v>
      </c>
      <c r="H119" s="386">
        <v>98</v>
      </c>
      <c r="I119" s="389">
        <v>1</v>
      </c>
      <c r="J119" s="380">
        <v>2022</v>
      </c>
      <c r="K119" s="384"/>
      <c r="L119" s="388" t="s">
        <v>171</v>
      </c>
      <c r="M119" s="387" t="s">
        <v>181</v>
      </c>
      <c r="N119" s="386">
        <v>33</v>
      </c>
      <c r="O119" s="385">
        <v>33</v>
      </c>
      <c r="P119" s="77"/>
      <c r="Q119" s="237"/>
      <c r="R119" s="343"/>
      <c r="S119" s="342"/>
      <c r="T119" s="341"/>
      <c r="U119" s="340"/>
      <c r="V119" s="339"/>
      <c r="W119" s="338"/>
      <c r="X119" s="377">
        <v>1</v>
      </c>
      <c r="Y119" s="78"/>
      <c r="Z119" s="337"/>
    </row>
    <row r="120" spans="1:26" s="3" customFormat="1" ht="21.75" customHeight="1" x14ac:dyDescent="0.2">
      <c r="A120" s="6"/>
      <c r="B120" s="393" t="s">
        <v>196</v>
      </c>
      <c r="C120" s="392">
        <v>5</v>
      </c>
      <c r="D120" s="391">
        <v>28</v>
      </c>
      <c r="E120" s="384">
        <v>0.88</v>
      </c>
      <c r="F120" s="387" t="s">
        <v>148</v>
      </c>
      <c r="G120" s="390">
        <v>84</v>
      </c>
      <c r="H120" s="386">
        <v>137</v>
      </c>
      <c r="I120" s="389">
        <v>1</v>
      </c>
      <c r="J120" s="380">
        <v>2022</v>
      </c>
      <c r="K120" s="384"/>
      <c r="L120" s="388" t="s">
        <v>171</v>
      </c>
      <c r="M120" s="387" t="s">
        <v>181</v>
      </c>
      <c r="N120" s="386">
        <v>46</v>
      </c>
      <c r="O120" s="385">
        <v>33</v>
      </c>
      <c r="P120" s="77"/>
      <c r="Q120" s="237"/>
      <c r="R120" s="343"/>
      <c r="S120" s="342"/>
      <c r="T120" s="341"/>
      <c r="U120" s="340"/>
      <c r="V120" s="339"/>
      <c r="W120" s="338"/>
      <c r="X120" s="377">
        <v>1</v>
      </c>
      <c r="Y120" s="78"/>
      <c r="Z120" s="337"/>
    </row>
    <row r="121" spans="1:26" s="3" customFormat="1" ht="21.75" customHeight="1" x14ac:dyDescent="0.2">
      <c r="A121" s="6"/>
      <c r="B121" s="399" t="s">
        <v>196</v>
      </c>
      <c r="C121" s="236">
        <v>5</v>
      </c>
      <c r="D121" s="398">
        <v>30</v>
      </c>
      <c r="E121" s="237">
        <v>3.2</v>
      </c>
      <c r="F121" s="238" t="s">
        <v>201</v>
      </c>
      <c r="G121" s="239">
        <v>37</v>
      </c>
      <c r="H121" s="395">
        <v>813</v>
      </c>
      <c r="I121" s="397">
        <v>1</v>
      </c>
      <c r="J121" s="340">
        <v>2022</v>
      </c>
      <c r="K121" s="237">
        <v>3.2</v>
      </c>
      <c r="L121" s="396" t="s">
        <v>171</v>
      </c>
      <c r="M121" s="238" t="s">
        <v>181</v>
      </c>
      <c r="N121" s="429">
        <v>203.83900928792568</v>
      </c>
      <c r="O121" s="394">
        <f t="shared" ref="O121:O126" si="4">N121/H121*100</f>
        <v>25.072448866903528</v>
      </c>
      <c r="P121" s="77"/>
      <c r="Q121" s="237"/>
      <c r="R121" s="343"/>
      <c r="S121" s="342"/>
      <c r="T121" s="341"/>
      <c r="U121" s="340"/>
      <c r="V121" s="339"/>
      <c r="W121" s="338"/>
      <c r="X121" s="77">
        <v>1</v>
      </c>
      <c r="Y121" s="78"/>
      <c r="Z121" s="337"/>
    </row>
    <row r="122" spans="1:26" s="3" customFormat="1" ht="21.75" customHeight="1" x14ac:dyDescent="0.2">
      <c r="A122" s="6"/>
      <c r="B122" s="399" t="s">
        <v>196</v>
      </c>
      <c r="C122" s="236">
        <v>5</v>
      </c>
      <c r="D122" s="398">
        <v>32</v>
      </c>
      <c r="E122" s="237">
        <v>1.24</v>
      </c>
      <c r="F122" s="238" t="s">
        <v>124</v>
      </c>
      <c r="G122" s="239">
        <v>43</v>
      </c>
      <c r="H122" s="395">
        <v>374</v>
      </c>
      <c r="I122" s="397">
        <v>1</v>
      </c>
      <c r="J122" s="340">
        <v>2022</v>
      </c>
      <c r="K122" s="237">
        <v>1.24</v>
      </c>
      <c r="L122" s="396" t="s">
        <v>171</v>
      </c>
      <c r="M122" s="238" t="s">
        <v>181</v>
      </c>
      <c r="N122" s="429">
        <v>79</v>
      </c>
      <c r="O122" s="394">
        <f t="shared" si="4"/>
        <v>21.122994652406419</v>
      </c>
      <c r="P122" s="77"/>
      <c r="Q122" s="237"/>
      <c r="R122" s="343"/>
      <c r="S122" s="342"/>
      <c r="T122" s="341"/>
      <c r="U122" s="340"/>
      <c r="V122" s="339"/>
      <c r="W122" s="338"/>
      <c r="X122" s="77">
        <v>1</v>
      </c>
      <c r="Y122" s="78"/>
      <c r="Z122" s="337"/>
    </row>
    <row r="123" spans="1:26" s="3" customFormat="1" ht="21.75" customHeight="1" x14ac:dyDescent="0.2">
      <c r="A123" s="6"/>
      <c r="B123" s="399" t="s">
        <v>196</v>
      </c>
      <c r="C123" s="236">
        <v>5</v>
      </c>
      <c r="D123" s="398">
        <v>33</v>
      </c>
      <c r="E123" s="237">
        <v>1.1599999999999999</v>
      </c>
      <c r="F123" s="238" t="s">
        <v>124</v>
      </c>
      <c r="G123" s="239">
        <v>43</v>
      </c>
      <c r="H123" s="395">
        <v>350</v>
      </c>
      <c r="I123" s="397">
        <v>1</v>
      </c>
      <c r="J123" s="340">
        <v>2022</v>
      </c>
      <c r="K123" s="237">
        <v>1.1599999999999999</v>
      </c>
      <c r="L123" s="396" t="s">
        <v>171</v>
      </c>
      <c r="M123" s="238" t="s">
        <v>181</v>
      </c>
      <c r="N123" s="429">
        <v>73</v>
      </c>
      <c r="O123" s="394">
        <f t="shared" si="4"/>
        <v>20.857142857142858</v>
      </c>
      <c r="P123" s="77"/>
      <c r="Q123" s="237"/>
      <c r="R123" s="343"/>
      <c r="S123" s="342"/>
      <c r="T123" s="341"/>
      <c r="U123" s="340"/>
      <c r="V123" s="339"/>
      <c r="W123" s="338"/>
      <c r="X123" s="77">
        <v>1</v>
      </c>
      <c r="Y123" s="78"/>
      <c r="Z123" s="337"/>
    </row>
    <row r="124" spans="1:26" s="3" customFormat="1" ht="21.75" customHeight="1" x14ac:dyDescent="0.2">
      <c r="A124" s="6"/>
      <c r="B124" s="399" t="s">
        <v>196</v>
      </c>
      <c r="C124" s="236">
        <v>5</v>
      </c>
      <c r="D124" s="398">
        <v>34</v>
      </c>
      <c r="E124" s="237">
        <v>2.44</v>
      </c>
      <c r="F124" s="238" t="s">
        <v>124</v>
      </c>
      <c r="G124" s="239">
        <v>43</v>
      </c>
      <c r="H124" s="395">
        <v>737</v>
      </c>
      <c r="I124" s="397">
        <v>1</v>
      </c>
      <c r="J124" s="340">
        <v>2022</v>
      </c>
      <c r="K124" s="237">
        <v>2.44</v>
      </c>
      <c r="L124" s="396" t="s">
        <v>171</v>
      </c>
      <c r="M124" s="238" t="s">
        <v>181</v>
      </c>
      <c r="N124" s="429">
        <v>155</v>
      </c>
      <c r="O124" s="394">
        <f t="shared" si="4"/>
        <v>21.031207598371775</v>
      </c>
      <c r="P124" s="77"/>
      <c r="Q124" s="237"/>
      <c r="R124" s="343"/>
      <c r="S124" s="342"/>
      <c r="T124" s="341"/>
      <c r="U124" s="340"/>
      <c r="V124" s="339"/>
      <c r="W124" s="338"/>
      <c r="X124" s="77">
        <v>1</v>
      </c>
      <c r="Y124" s="78"/>
      <c r="Z124" s="337"/>
    </row>
    <row r="125" spans="1:26" s="3" customFormat="1" ht="21.75" customHeight="1" x14ac:dyDescent="0.2">
      <c r="A125" s="6"/>
      <c r="B125" s="399" t="s">
        <v>196</v>
      </c>
      <c r="C125" s="236">
        <v>5</v>
      </c>
      <c r="D125" s="398">
        <v>36</v>
      </c>
      <c r="E125" s="237">
        <v>1.36</v>
      </c>
      <c r="F125" s="238" t="s">
        <v>124</v>
      </c>
      <c r="G125" s="239">
        <v>43</v>
      </c>
      <c r="H125" s="395">
        <v>411</v>
      </c>
      <c r="I125" s="397">
        <v>1</v>
      </c>
      <c r="J125" s="340">
        <v>2022</v>
      </c>
      <c r="K125" s="237">
        <v>1.36</v>
      </c>
      <c r="L125" s="396" t="s">
        <v>171</v>
      </c>
      <c r="M125" s="238" t="s">
        <v>181</v>
      </c>
      <c r="N125" s="429">
        <v>85.944444444444443</v>
      </c>
      <c r="O125" s="394">
        <f t="shared" si="4"/>
        <v>20.911057042443904</v>
      </c>
      <c r="P125" s="77"/>
      <c r="Q125" s="237"/>
      <c r="R125" s="343"/>
      <c r="S125" s="342"/>
      <c r="T125" s="341"/>
      <c r="U125" s="340"/>
      <c r="V125" s="339"/>
      <c r="W125" s="338"/>
      <c r="X125" s="77">
        <v>1</v>
      </c>
      <c r="Y125" s="78"/>
      <c r="Z125" s="337"/>
    </row>
    <row r="126" spans="1:26" s="3" customFormat="1" ht="21.75" customHeight="1" x14ac:dyDescent="0.2">
      <c r="A126" s="6"/>
      <c r="B126" s="399" t="s">
        <v>196</v>
      </c>
      <c r="C126" s="236">
        <v>5</v>
      </c>
      <c r="D126" s="398">
        <v>39</v>
      </c>
      <c r="E126" s="237">
        <v>0.08</v>
      </c>
      <c r="F126" s="238" t="s">
        <v>124</v>
      </c>
      <c r="G126" s="239">
        <v>42</v>
      </c>
      <c r="H126" s="395">
        <v>15</v>
      </c>
      <c r="I126" s="397">
        <v>1</v>
      </c>
      <c r="J126" s="340">
        <v>2022</v>
      </c>
      <c r="K126" s="237">
        <v>0.08</v>
      </c>
      <c r="L126" s="396" t="s">
        <v>171</v>
      </c>
      <c r="M126" s="238" t="s">
        <v>181</v>
      </c>
      <c r="N126" s="395">
        <v>5</v>
      </c>
      <c r="O126" s="394">
        <f t="shared" si="4"/>
        <v>33.333333333333329</v>
      </c>
      <c r="P126" s="77"/>
      <c r="Q126" s="237"/>
      <c r="R126" s="343"/>
      <c r="S126" s="342"/>
      <c r="T126" s="341"/>
      <c r="U126" s="340"/>
      <c r="V126" s="339"/>
      <c r="W126" s="338"/>
      <c r="X126" s="77">
        <v>1</v>
      </c>
      <c r="Y126" s="78"/>
      <c r="Z126" s="337"/>
    </row>
    <row r="127" spans="1:26" s="3" customFormat="1" ht="21.75" customHeight="1" x14ac:dyDescent="0.2">
      <c r="A127" s="6"/>
      <c r="B127" s="393" t="s">
        <v>196</v>
      </c>
      <c r="C127" s="392">
        <v>5</v>
      </c>
      <c r="D127" s="391">
        <v>42</v>
      </c>
      <c r="E127" s="384">
        <v>0.44</v>
      </c>
      <c r="F127" s="387" t="s">
        <v>176</v>
      </c>
      <c r="G127" s="390">
        <v>64</v>
      </c>
      <c r="H127" s="386">
        <v>57</v>
      </c>
      <c r="I127" s="389">
        <v>1</v>
      </c>
      <c r="J127" s="380">
        <v>2022</v>
      </c>
      <c r="K127" s="384"/>
      <c r="L127" s="388" t="s">
        <v>171</v>
      </c>
      <c r="M127" s="387" t="s">
        <v>181</v>
      </c>
      <c r="N127" s="386">
        <v>19</v>
      </c>
      <c r="O127" s="385">
        <v>33</v>
      </c>
      <c r="P127" s="77"/>
      <c r="Q127" s="237"/>
      <c r="R127" s="343"/>
      <c r="S127" s="342"/>
      <c r="T127" s="341"/>
      <c r="U127" s="340"/>
      <c r="V127" s="339"/>
      <c r="W127" s="338"/>
      <c r="X127" s="377">
        <v>1</v>
      </c>
      <c r="Y127" s="78"/>
      <c r="Z127" s="337"/>
    </row>
    <row r="128" spans="1:26" s="3" customFormat="1" ht="21.75" customHeight="1" x14ac:dyDescent="0.2">
      <c r="A128" s="6"/>
      <c r="B128" s="399" t="s">
        <v>196</v>
      </c>
      <c r="C128" s="236">
        <v>5</v>
      </c>
      <c r="D128" s="398">
        <v>43</v>
      </c>
      <c r="E128" s="237">
        <v>0.36</v>
      </c>
      <c r="F128" s="238" t="s">
        <v>176</v>
      </c>
      <c r="G128" s="239">
        <v>74</v>
      </c>
      <c r="H128" s="395">
        <v>52</v>
      </c>
      <c r="I128" s="397">
        <v>1</v>
      </c>
      <c r="J128" s="340">
        <v>2022</v>
      </c>
      <c r="K128" s="237">
        <v>0.36</v>
      </c>
      <c r="L128" s="396" t="s">
        <v>171</v>
      </c>
      <c r="M128" s="238" t="s">
        <v>181</v>
      </c>
      <c r="N128" s="429">
        <v>22</v>
      </c>
      <c r="O128" s="394">
        <f>N128/H128*100</f>
        <v>42.307692307692307</v>
      </c>
      <c r="P128" s="77"/>
      <c r="Q128" s="237"/>
      <c r="R128" s="343"/>
      <c r="S128" s="342"/>
      <c r="T128" s="341"/>
      <c r="U128" s="340"/>
      <c r="V128" s="339"/>
      <c r="W128" s="338"/>
      <c r="X128" s="77">
        <v>1</v>
      </c>
      <c r="Y128" s="78"/>
      <c r="Z128" s="337"/>
    </row>
    <row r="129" spans="1:26" s="3" customFormat="1" ht="21.75" customHeight="1" x14ac:dyDescent="0.2">
      <c r="A129" s="6"/>
      <c r="B129" s="399" t="s">
        <v>196</v>
      </c>
      <c r="C129" s="236">
        <v>5</v>
      </c>
      <c r="D129" s="398">
        <v>49</v>
      </c>
      <c r="E129" s="237">
        <v>0.36</v>
      </c>
      <c r="F129" s="238" t="s">
        <v>148</v>
      </c>
      <c r="G129" s="239">
        <v>74</v>
      </c>
      <c r="H129" s="395">
        <v>52</v>
      </c>
      <c r="I129" s="397">
        <v>1</v>
      </c>
      <c r="J129" s="340">
        <v>2022</v>
      </c>
      <c r="K129" s="237">
        <v>0.36</v>
      </c>
      <c r="L129" s="396" t="s">
        <v>171</v>
      </c>
      <c r="M129" s="238" t="s">
        <v>181</v>
      </c>
      <c r="N129" s="429">
        <v>23</v>
      </c>
      <c r="O129" s="394">
        <f>N129/H129*100</f>
        <v>44.230769230769226</v>
      </c>
      <c r="P129" s="77"/>
      <c r="Q129" s="237"/>
      <c r="R129" s="343"/>
      <c r="S129" s="342"/>
      <c r="T129" s="341"/>
      <c r="U129" s="340"/>
      <c r="V129" s="339"/>
      <c r="W129" s="338"/>
      <c r="X129" s="77">
        <v>1</v>
      </c>
      <c r="Y129" s="78"/>
      <c r="Z129" s="337"/>
    </row>
    <row r="130" spans="1:26" s="3" customFormat="1" ht="21.75" customHeight="1" x14ac:dyDescent="0.2">
      <c r="A130" s="6"/>
      <c r="B130" s="393" t="s">
        <v>196</v>
      </c>
      <c r="C130" s="392">
        <v>5</v>
      </c>
      <c r="D130" s="391">
        <v>50</v>
      </c>
      <c r="E130" s="384">
        <v>0.36</v>
      </c>
      <c r="F130" s="387" t="s">
        <v>148</v>
      </c>
      <c r="G130" s="390">
        <v>74</v>
      </c>
      <c r="H130" s="386">
        <v>52</v>
      </c>
      <c r="I130" s="389">
        <v>1</v>
      </c>
      <c r="J130" s="380">
        <v>2022</v>
      </c>
      <c r="K130" s="384"/>
      <c r="L130" s="388" t="s">
        <v>171</v>
      </c>
      <c r="M130" s="387" t="s">
        <v>181</v>
      </c>
      <c r="N130" s="386">
        <v>17</v>
      </c>
      <c r="O130" s="385">
        <v>33</v>
      </c>
      <c r="P130" s="77"/>
      <c r="Q130" s="237"/>
      <c r="R130" s="343"/>
      <c r="S130" s="342"/>
      <c r="T130" s="341"/>
      <c r="U130" s="340"/>
      <c r="V130" s="339"/>
      <c r="W130" s="338"/>
      <c r="X130" s="377">
        <v>1</v>
      </c>
      <c r="Y130" s="78"/>
      <c r="Z130" s="337"/>
    </row>
    <row r="131" spans="1:26" s="3" customFormat="1" ht="21.75" customHeight="1" x14ac:dyDescent="0.2">
      <c r="A131" s="6"/>
      <c r="B131" s="399" t="s">
        <v>196</v>
      </c>
      <c r="C131" s="236">
        <v>5</v>
      </c>
      <c r="D131" s="398">
        <v>51</v>
      </c>
      <c r="E131" s="237">
        <v>0.36</v>
      </c>
      <c r="F131" s="238" t="s">
        <v>148</v>
      </c>
      <c r="G131" s="239">
        <v>74</v>
      </c>
      <c r="H131" s="395">
        <v>52</v>
      </c>
      <c r="I131" s="397">
        <v>1</v>
      </c>
      <c r="J131" s="340">
        <v>2022</v>
      </c>
      <c r="K131" s="237">
        <v>0.36</v>
      </c>
      <c r="L131" s="396" t="s">
        <v>171</v>
      </c>
      <c r="M131" s="238" t="s">
        <v>181</v>
      </c>
      <c r="N131" s="429">
        <v>22</v>
      </c>
      <c r="O131" s="394">
        <f>N131/H131*100</f>
        <v>42.307692307692307</v>
      </c>
      <c r="P131" s="77"/>
      <c r="Q131" s="237"/>
      <c r="R131" s="343"/>
      <c r="S131" s="342"/>
      <c r="T131" s="341"/>
      <c r="U131" s="340"/>
      <c r="V131" s="339"/>
      <c r="W131" s="338"/>
      <c r="X131" s="77">
        <v>1</v>
      </c>
      <c r="Y131" s="78"/>
      <c r="Z131" s="337"/>
    </row>
    <row r="132" spans="1:26" s="3" customFormat="1" ht="21.75" customHeight="1" x14ac:dyDescent="0.2">
      <c r="A132" s="6"/>
      <c r="B132" s="393" t="s">
        <v>196</v>
      </c>
      <c r="C132" s="392">
        <v>5</v>
      </c>
      <c r="D132" s="391">
        <v>54</v>
      </c>
      <c r="E132" s="384">
        <v>0.64</v>
      </c>
      <c r="F132" s="387" t="s">
        <v>148</v>
      </c>
      <c r="G132" s="390">
        <v>74</v>
      </c>
      <c r="H132" s="386">
        <v>79</v>
      </c>
      <c r="I132" s="389">
        <v>1</v>
      </c>
      <c r="J132" s="380">
        <v>2022</v>
      </c>
      <c r="K132" s="384"/>
      <c r="L132" s="388" t="s">
        <v>171</v>
      </c>
      <c r="M132" s="387" t="s">
        <v>181</v>
      </c>
      <c r="N132" s="386">
        <v>26</v>
      </c>
      <c r="O132" s="385">
        <v>33</v>
      </c>
      <c r="P132" s="77"/>
      <c r="Q132" s="237"/>
      <c r="R132" s="343"/>
      <c r="S132" s="342"/>
      <c r="T132" s="341"/>
      <c r="U132" s="340"/>
      <c r="V132" s="339"/>
      <c r="W132" s="394"/>
      <c r="X132" s="377">
        <v>1</v>
      </c>
      <c r="Y132" s="78"/>
      <c r="Z132" s="337"/>
    </row>
    <row r="133" spans="1:26" s="3" customFormat="1" ht="21.75" customHeight="1" x14ac:dyDescent="0.2">
      <c r="A133" s="6"/>
      <c r="B133" s="399" t="s">
        <v>196</v>
      </c>
      <c r="C133" s="236">
        <v>5</v>
      </c>
      <c r="D133" s="398">
        <v>56</v>
      </c>
      <c r="E133" s="237">
        <v>2.36</v>
      </c>
      <c r="F133" s="238" t="s">
        <v>124</v>
      </c>
      <c r="G133" s="239">
        <v>43</v>
      </c>
      <c r="H133" s="395">
        <v>713</v>
      </c>
      <c r="I133" s="397">
        <v>1</v>
      </c>
      <c r="J133" s="340">
        <v>2022</v>
      </c>
      <c r="K133" s="237">
        <v>2.36</v>
      </c>
      <c r="L133" s="396" t="s">
        <v>171</v>
      </c>
      <c r="M133" s="238" t="s">
        <v>181</v>
      </c>
      <c r="N133" s="429">
        <v>150</v>
      </c>
      <c r="O133" s="394">
        <f>N133/H133*100</f>
        <v>21.037868162692845</v>
      </c>
      <c r="P133" s="77"/>
      <c r="Q133" s="237"/>
      <c r="R133" s="343"/>
      <c r="S133" s="342"/>
      <c r="T133" s="341"/>
      <c r="U133" s="340"/>
      <c r="V133" s="339"/>
      <c r="W133" s="338"/>
      <c r="X133" s="77">
        <v>1</v>
      </c>
      <c r="Y133" s="78"/>
      <c r="Z133" s="337"/>
    </row>
    <row r="134" spans="1:26" s="3" customFormat="1" ht="21.75" customHeight="1" x14ac:dyDescent="0.2">
      <c r="A134" s="6"/>
      <c r="B134" s="393" t="s">
        <v>196</v>
      </c>
      <c r="C134" s="392">
        <v>5</v>
      </c>
      <c r="D134" s="391">
        <v>57</v>
      </c>
      <c r="E134" s="384">
        <v>0.44</v>
      </c>
      <c r="F134" s="387" t="s">
        <v>148</v>
      </c>
      <c r="G134" s="390">
        <v>54</v>
      </c>
      <c r="H134" s="386">
        <v>51</v>
      </c>
      <c r="I134" s="389">
        <v>1</v>
      </c>
      <c r="J134" s="380">
        <v>2022</v>
      </c>
      <c r="K134" s="384"/>
      <c r="L134" s="388" t="s">
        <v>171</v>
      </c>
      <c r="M134" s="387" t="s">
        <v>181</v>
      </c>
      <c r="N134" s="386">
        <v>17</v>
      </c>
      <c r="O134" s="385">
        <v>33</v>
      </c>
      <c r="P134" s="77"/>
      <c r="Q134" s="237"/>
      <c r="R134" s="343"/>
      <c r="S134" s="342"/>
      <c r="T134" s="341"/>
      <c r="U134" s="340"/>
      <c r="V134" s="339"/>
      <c r="W134" s="394"/>
      <c r="X134" s="377">
        <v>1</v>
      </c>
      <c r="Y134" s="78"/>
      <c r="Z134" s="337"/>
    </row>
    <row r="135" spans="1:26" s="3" customFormat="1" ht="21.75" customHeight="1" x14ac:dyDescent="0.2">
      <c r="A135" s="6"/>
      <c r="B135" s="393" t="s">
        <v>196</v>
      </c>
      <c r="C135" s="392">
        <v>5</v>
      </c>
      <c r="D135" s="391">
        <v>58</v>
      </c>
      <c r="E135" s="384">
        <v>2.56</v>
      </c>
      <c r="F135" s="387" t="s">
        <v>124</v>
      </c>
      <c r="G135" s="390">
        <v>47</v>
      </c>
      <c r="H135" s="386">
        <v>727</v>
      </c>
      <c r="I135" s="389">
        <v>1</v>
      </c>
      <c r="J135" s="380">
        <v>2022</v>
      </c>
      <c r="K135" s="384"/>
      <c r="L135" s="388" t="s">
        <v>171</v>
      </c>
      <c r="M135" s="387" t="s">
        <v>181</v>
      </c>
      <c r="N135" s="386">
        <v>242</v>
      </c>
      <c r="O135" s="385">
        <v>33</v>
      </c>
      <c r="P135" s="77"/>
      <c r="Q135" s="237"/>
      <c r="R135" s="343"/>
      <c r="S135" s="342"/>
      <c r="T135" s="341"/>
      <c r="U135" s="340"/>
      <c r="V135" s="339"/>
      <c r="W135" s="394"/>
      <c r="X135" s="377">
        <v>1</v>
      </c>
      <c r="Y135" s="78"/>
      <c r="Z135" s="337"/>
    </row>
    <row r="136" spans="1:26" s="3" customFormat="1" ht="21.75" customHeight="1" x14ac:dyDescent="0.2">
      <c r="A136" s="6"/>
      <c r="B136" s="393" t="s">
        <v>196</v>
      </c>
      <c r="C136" s="392">
        <v>5</v>
      </c>
      <c r="D136" s="391">
        <v>64</v>
      </c>
      <c r="E136" s="384">
        <v>0.4</v>
      </c>
      <c r="F136" s="387" t="s">
        <v>148</v>
      </c>
      <c r="G136" s="390">
        <v>74</v>
      </c>
      <c r="H136" s="386">
        <v>58</v>
      </c>
      <c r="I136" s="389">
        <v>1</v>
      </c>
      <c r="J136" s="380">
        <v>2022</v>
      </c>
      <c r="K136" s="384"/>
      <c r="L136" s="388" t="s">
        <v>171</v>
      </c>
      <c r="M136" s="387" t="s">
        <v>181</v>
      </c>
      <c r="N136" s="386">
        <v>19</v>
      </c>
      <c r="O136" s="385">
        <v>33</v>
      </c>
      <c r="P136" s="77"/>
      <c r="Q136" s="237"/>
      <c r="R136" s="343"/>
      <c r="S136" s="342"/>
      <c r="T136" s="341"/>
      <c r="U136" s="340"/>
      <c r="V136" s="339"/>
      <c r="W136" s="394"/>
      <c r="X136" s="377">
        <v>1</v>
      </c>
      <c r="Y136" s="78"/>
      <c r="Z136" s="337"/>
    </row>
    <row r="137" spans="1:26" s="3" customFormat="1" ht="21.75" customHeight="1" x14ac:dyDescent="0.2">
      <c r="A137" s="6"/>
      <c r="B137" s="399" t="s">
        <v>196</v>
      </c>
      <c r="C137" s="236">
        <v>5</v>
      </c>
      <c r="D137" s="398">
        <v>69</v>
      </c>
      <c r="E137" s="237">
        <v>0.28000000000000003</v>
      </c>
      <c r="F137" s="238" t="s">
        <v>124</v>
      </c>
      <c r="G137" s="239">
        <v>45</v>
      </c>
      <c r="H137" s="395">
        <v>88</v>
      </c>
      <c r="I137" s="397">
        <v>1</v>
      </c>
      <c r="J137" s="340">
        <v>2022</v>
      </c>
      <c r="K137" s="237">
        <v>0.28000000000000003</v>
      </c>
      <c r="L137" s="396" t="s">
        <v>171</v>
      </c>
      <c r="M137" s="238" t="s">
        <v>181</v>
      </c>
      <c r="N137" s="429">
        <v>19</v>
      </c>
      <c r="O137" s="394">
        <f>N137/H137*100</f>
        <v>21.59090909090909</v>
      </c>
      <c r="P137" s="77"/>
      <c r="Q137" s="237"/>
      <c r="R137" s="343"/>
      <c r="S137" s="342"/>
      <c r="T137" s="341"/>
      <c r="U137" s="340"/>
      <c r="V137" s="339"/>
      <c r="W137" s="338"/>
      <c r="X137" s="77">
        <v>1</v>
      </c>
      <c r="Y137" s="78"/>
      <c r="Z137" s="337"/>
    </row>
    <row r="138" spans="1:26" s="3" customFormat="1" ht="21.75" customHeight="1" x14ac:dyDescent="0.2">
      <c r="A138" s="6"/>
      <c r="B138" s="393" t="s">
        <v>196</v>
      </c>
      <c r="C138" s="392">
        <v>5</v>
      </c>
      <c r="D138" s="391">
        <v>73</v>
      </c>
      <c r="E138" s="384">
        <v>0.32</v>
      </c>
      <c r="F138" s="387" t="s">
        <v>122</v>
      </c>
      <c r="G138" s="390">
        <v>50</v>
      </c>
      <c r="H138" s="386">
        <v>107</v>
      </c>
      <c r="I138" s="389">
        <v>1</v>
      </c>
      <c r="J138" s="380">
        <v>2022</v>
      </c>
      <c r="K138" s="384"/>
      <c r="L138" s="388" t="s">
        <v>171</v>
      </c>
      <c r="M138" s="387" t="s">
        <v>181</v>
      </c>
      <c r="N138" s="386">
        <v>36</v>
      </c>
      <c r="O138" s="385">
        <v>33</v>
      </c>
      <c r="P138" s="77"/>
      <c r="Q138" s="237"/>
      <c r="R138" s="343"/>
      <c r="S138" s="342"/>
      <c r="T138" s="341"/>
      <c r="U138" s="340"/>
      <c r="V138" s="339"/>
      <c r="W138" s="394"/>
      <c r="X138" s="377">
        <v>1</v>
      </c>
      <c r="Y138" s="78"/>
      <c r="Z138" s="337"/>
    </row>
    <row r="139" spans="1:26" s="3" customFormat="1" ht="21.75" customHeight="1" x14ac:dyDescent="0.2">
      <c r="A139" s="6"/>
      <c r="B139" s="399" t="s">
        <v>196</v>
      </c>
      <c r="C139" s="236">
        <v>5</v>
      </c>
      <c r="D139" s="398">
        <v>75</v>
      </c>
      <c r="E139" s="237">
        <v>0.24</v>
      </c>
      <c r="F139" s="238" t="s">
        <v>201</v>
      </c>
      <c r="G139" s="239">
        <v>35</v>
      </c>
      <c r="H139" s="395">
        <v>59</v>
      </c>
      <c r="I139" s="397">
        <v>1</v>
      </c>
      <c r="J139" s="340">
        <v>2022</v>
      </c>
      <c r="K139" s="237">
        <v>0.24</v>
      </c>
      <c r="L139" s="396" t="s">
        <v>171</v>
      </c>
      <c r="M139" s="238" t="s">
        <v>181</v>
      </c>
      <c r="N139" s="429">
        <v>15</v>
      </c>
      <c r="O139" s="394">
        <f>N139/H139*100</f>
        <v>25.423728813559322</v>
      </c>
      <c r="P139" s="77"/>
      <c r="Q139" s="237"/>
      <c r="R139" s="343"/>
      <c r="S139" s="342"/>
      <c r="T139" s="341"/>
      <c r="U139" s="340"/>
      <c r="V139" s="339"/>
      <c r="W139" s="338"/>
      <c r="X139" s="77">
        <v>1</v>
      </c>
      <c r="Y139" s="78"/>
      <c r="Z139" s="337"/>
    </row>
    <row r="140" spans="1:26" s="3" customFormat="1" ht="21.75" customHeight="1" x14ac:dyDescent="0.2">
      <c r="A140" s="6"/>
      <c r="B140" s="393" t="s">
        <v>196</v>
      </c>
      <c r="C140" s="392">
        <v>5</v>
      </c>
      <c r="D140" s="391">
        <v>78</v>
      </c>
      <c r="E140" s="384">
        <v>0.16</v>
      </c>
      <c r="F140" s="387" t="s">
        <v>148</v>
      </c>
      <c r="G140" s="390">
        <v>64</v>
      </c>
      <c r="H140" s="386">
        <v>12</v>
      </c>
      <c r="I140" s="389">
        <v>1</v>
      </c>
      <c r="J140" s="380">
        <v>2022</v>
      </c>
      <c r="K140" s="384"/>
      <c r="L140" s="388" t="s">
        <v>171</v>
      </c>
      <c r="M140" s="387" t="s">
        <v>181</v>
      </c>
      <c r="N140" s="386">
        <v>4</v>
      </c>
      <c r="O140" s="385">
        <v>33</v>
      </c>
      <c r="P140" s="77"/>
      <c r="Q140" s="237"/>
      <c r="R140" s="343"/>
      <c r="S140" s="342"/>
      <c r="T140" s="341"/>
      <c r="U140" s="340"/>
      <c r="V140" s="339"/>
      <c r="W140" s="394"/>
      <c r="X140" s="377">
        <v>1</v>
      </c>
      <c r="Y140" s="78"/>
      <c r="Z140" s="337"/>
    </row>
    <row r="141" spans="1:26" s="3" customFormat="1" ht="21.75" customHeight="1" x14ac:dyDescent="0.2">
      <c r="A141" s="6"/>
      <c r="B141" s="399" t="s">
        <v>196</v>
      </c>
      <c r="C141" s="236">
        <v>5</v>
      </c>
      <c r="D141" s="398">
        <v>79</v>
      </c>
      <c r="E141" s="237">
        <v>0.12</v>
      </c>
      <c r="F141" s="238" t="s">
        <v>124</v>
      </c>
      <c r="G141" s="239">
        <v>48</v>
      </c>
      <c r="H141" s="395">
        <v>40</v>
      </c>
      <c r="I141" s="397">
        <v>1</v>
      </c>
      <c r="J141" s="340">
        <v>2022</v>
      </c>
      <c r="K141" s="237">
        <v>0.12</v>
      </c>
      <c r="L141" s="396" t="s">
        <v>171</v>
      </c>
      <c r="M141" s="238" t="s">
        <v>181</v>
      </c>
      <c r="N141" s="429">
        <v>7.333333333333333</v>
      </c>
      <c r="O141" s="394">
        <f>N141/H141*100</f>
        <v>18.333333333333332</v>
      </c>
      <c r="P141" s="77"/>
      <c r="Q141" s="237"/>
      <c r="R141" s="343"/>
      <c r="S141" s="342"/>
      <c r="T141" s="341"/>
      <c r="U141" s="340"/>
      <c r="V141" s="339"/>
      <c r="W141" s="338"/>
      <c r="X141" s="77">
        <v>1</v>
      </c>
      <c r="Y141" s="78"/>
      <c r="Z141" s="337"/>
    </row>
    <row r="142" spans="1:26" s="3" customFormat="1" ht="21.75" customHeight="1" x14ac:dyDescent="0.2">
      <c r="A142" s="6"/>
      <c r="B142" s="399" t="s">
        <v>196</v>
      </c>
      <c r="C142" s="236">
        <v>5</v>
      </c>
      <c r="D142" s="398">
        <v>81</v>
      </c>
      <c r="E142" s="237">
        <v>3.12</v>
      </c>
      <c r="F142" s="238" t="s">
        <v>124</v>
      </c>
      <c r="G142" s="239">
        <v>47</v>
      </c>
      <c r="H142" s="395">
        <v>1026</v>
      </c>
      <c r="I142" s="397">
        <v>1</v>
      </c>
      <c r="J142" s="340">
        <v>2022</v>
      </c>
      <c r="K142" s="237">
        <v>3.12</v>
      </c>
      <c r="L142" s="396" t="s">
        <v>171</v>
      </c>
      <c r="M142" s="238" t="s">
        <v>181</v>
      </c>
      <c r="N142" s="429">
        <v>198</v>
      </c>
      <c r="O142" s="394">
        <f>N142/H142*100</f>
        <v>19.298245614035086</v>
      </c>
      <c r="P142" s="77"/>
      <c r="Q142" s="237"/>
      <c r="R142" s="343"/>
      <c r="S142" s="342"/>
      <c r="T142" s="341"/>
      <c r="U142" s="340"/>
      <c r="V142" s="339"/>
      <c r="W142" s="338"/>
      <c r="X142" s="77">
        <v>1</v>
      </c>
      <c r="Y142" s="78"/>
      <c r="Z142" s="337"/>
    </row>
    <row r="143" spans="1:26" s="3" customFormat="1" ht="21.75" customHeight="1" x14ac:dyDescent="0.2">
      <c r="A143" s="6"/>
      <c r="B143" s="393" t="s">
        <v>196</v>
      </c>
      <c r="C143" s="392">
        <v>5</v>
      </c>
      <c r="D143" s="391">
        <v>84</v>
      </c>
      <c r="E143" s="384">
        <v>0.32</v>
      </c>
      <c r="F143" s="387" t="s">
        <v>124</v>
      </c>
      <c r="G143" s="390">
        <v>46</v>
      </c>
      <c r="H143" s="386">
        <v>62</v>
      </c>
      <c r="I143" s="389">
        <v>1</v>
      </c>
      <c r="J143" s="380">
        <v>2022</v>
      </c>
      <c r="K143" s="384"/>
      <c r="L143" s="388" t="s">
        <v>171</v>
      </c>
      <c r="M143" s="387" t="s">
        <v>181</v>
      </c>
      <c r="N143" s="386">
        <v>21</v>
      </c>
      <c r="O143" s="385">
        <v>33</v>
      </c>
      <c r="P143" s="77"/>
      <c r="Q143" s="237"/>
      <c r="R143" s="343"/>
      <c r="S143" s="342"/>
      <c r="T143" s="341"/>
      <c r="U143" s="340"/>
      <c r="V143" s="339"/>
      <c r="W143" s="394"/>
      <c r="X143" s="377">
        <v>1</v>
      </c>
      <c r="Y143" s="78"/>
      <c r="Z143" s="337"/>
    </row>
    <row r="144" spans="1:26" s="3" customFormat="1" ht="21.75" customHeight="1" x14ac:dyDescent="0.2">
      <c r="A144" s="6"/>
      <c r="B144" s="399" t="s">
        <v>196</v>
      </c>
      <c r="C144" s="236">
        <v>5</v>
      </c>
      <c r="D144" s="398">
        <v>86</v>
      </c>
      <c r="E144" s="237">
        <v>2.16</v>
      </c>
      <c r="F144" s="238" t="s">
        <v>124</v>
      </c>
      <c r="G144" s="239">
        <v>45</v>
      </c>
      <c r="H144" s="395">
        <v>683</v>
      </c>
      <c r="I144" s="397">
        <v>1</v>
      </c>
      <c r="J144" s="340">
        <v>2022</v>
      </c>
      <c r="K144" s="237">
        <v>2.16</v>
      </c>
      <c r="L144" s="396" t="s">
        <v>171</v>
      </c>
      <c r="M144" s="238" t="s">
        <v>181</v>
      </c>
      <c r="N144" s="429">
        <v>137</v>
      </c>
      <c r="O144" s="394">
        <f>N144/H144*100</f>
        <v>20.058565153733529</v>
      </c>
      <c r="P144" s="77"/>
      <c r="Q144" s="237"/>
      <c r="R144" s="343"/>
      <c r="S144" s="342"/>
      <c r="T144" s="341"/>
      <c r="U144" s="340"/>
      <c r="V144" s="339"/>
      <c r="W144" s="338"/>
      <c r="X144" s="77">
        <v>1</v>
      </c>
      <c r="Y144" s="78"/>
      <c r="Z144" s="337"/>
    </row>
    <row r="145" spans="1:26" s="3" customFormat="1" ht="21.75" customHeight="1" x14ac:dyDescent="0.2">
      <c r="A145" s="6"/>
      <c r="B145" s="393" t="s">
        <v>196</v>
      </c>
      <c r="C145" s="392">
        <v>5</v>
      </c>
      <c r="D145" s="391">
        <v>87</v>
      </c>
      <c r="E145" s="384">
        <v>0.16</v>
      </c>
      <c r="F145" s="387" t="s">
        <v>124</v>
      </c>
      <c r="G145" s="390">
        <v>45</v>
      </c>
      <c r="H145" s="386">
        <v>44</v>
      </c>
      <c r="I145" s="389">
        <v>1</v>
      </c>
      <c r="J145" s="380">
        <v>2022</v>
      </c>
      <c r="K145" s="384"/>
      <c r="L145" s="388" t="s">
        <v>171</v>
      </c>
      <c r="M145" s="387" t="s">
        <v>181</v>
      </c>
      <c r="N145" s="386">
        <v>15</v>
      </c>
      <c r="O145" s="385">
        <v>33</v>
      </c>
      <c r="P145" s="77"/>
      <c r="Q145" s="237"/>
      <c r="R145" s="343"/>
      <c r="S145" s="342"/>
      <c r="T145" s="341"/>
      <c r="U145" s="340"/>
      <c r="V145" s="339"/>
      <c r="W145" s="394"/>
      <c r="X145" s="377">
        <v>1</v>
      </c>
      <c r="Y145" s="78"/>
      <c r="Z145" s="337"/>
    </row>
    <row r="146" spans="1:26" s="3" customFormat="1" ht="21.75" customHeight="1" x14ac:dyDescent="0.2">
      <c r="A146" s="6"/>
      <c r="B146" s="399" t="s">
        <v>196</v>
      </c>
      <c r="C146" s="236">
        <v>5</v>
      </c>
      <c r="D146" s="398">
        <v>89</v>
      </c>
      <c r="E146" s="237">
        <v>0.32</v>
      </c>
      <c r="F146" s="238" t="s">
        <v>124</v>
      </c>
      <c r="G146" s="239">
        <v>79</v>
      </c>
      <c r="H146" s="395">
        <v>41</v>
      </c>
      <c r="I146" s="397">
        <v>1</v>
      </c>
      <c r="J146" s="340">
        <v>2022</v>
      </c>
      <c r="K146" s="237">
        <v>0.32</v>
      </c>
      <c r="L146" s="396" t="s">
        <v>171</v>
      </c>
      <c r="M146" s="238" t="s">
        <v>181</v>
      </c>
      <c r="N146" s="429">
        <v>20.383900928792567</v>
      </c>
      <c r="O146" s="394">
        <f>N146/H146*100</f>
        <v>49.716831533640409</v>
      </c>
      <c r="P146" s="77"/>
      <c r="Q146" s="237"/>
      <c r="R146" s="343"/>
      <c r="S146" s="342"/>
      <c r="T146" s="341"/>
      <c r="U146" s="340"/>
      <c r="V146" s="339"/>
      <c r="W146" s="338"/>
      <c r="X146" s="77">
        <v>1</v>
      </c>
      <c r="Y146" s="78"/>
      <c r="Z146" s="337"/>
    </row>
    <row r="147" spans="1:26" s="3" customFormat="1" ht="21.75" customHeight="1" x14ac:dyDescent="0.2">
      <c r="A147" s="6"/>
      <c r="B147" s="399" t="s">
        <v>196</v>
      </c>
      <c r="C147" s="236">
        <v>5</v>
      </c>
      <c r="D147" s="398">
        <v>94</v>
      </c>
      <c r="E147" s="237">
        <v>0.24</v>
      </c>
      <c r="F147" s="238" t="s">
        <v>124</v>
      </c>
      <c r="G147" s="239">
        <v>50</v>
      </c>
      <c r="H147" s="395">
        <v>84</v>
      </c>
      <c r="I147" s="397">
        <v>1</v>
      </c>
      <c r="J147" s="340">
        <v>2022</v>
      </c>
      <c r="K147" s="237">
        <v>0.24</v>
      </c>
      <c r="L147" s="396" t="s">
        <v>171</v>
      </c>
      <c r="M147" s="238" t="s">
        <v>181</v>
      </c>
      <c r="N147" s="429">
        <v>14.666666666666666</v>
      </c>
      <c r="O147" s="394">
        <f>N147/H147*100</f>
        <v>17.460317460317459</v>
      </c>
      <c r="P147" s="77"/>
      <c r="Q147" s="237"/>
      <c r="R147" s="343"/>
      <c r="S147" s="342"/>
      <c r="T147" s="341"/>
      <c r="U147" s="340"/>
      <c r="V147" s="339"/>
      <c r="W147" s="338"/>
      <c r="X147" s="77">
        <v>1</v>
      </c>
      <c r="Y147" s="78"/>
      <c r="Z147" s="337"/>
    </row>
    <row r="148" spans="1:26" s="3" customFormat="1" ht="21.75" customHeight="1" x14ac:dyDescent="0.2">
      <c r="A148" s="6"/>
      <c r="B148" s="393" t="s">
        <v>196</v>
      </c>
      <c r="C148" s="392">
        <v>5</v>
      </c>
      <c r="D148" s="391">
        <v>111</v>
      </c>
      <c r="E148" s="384">
        <v>0.19</v>
      </c>
      <c r="F148" s="387" t="s">
        <v>148</v>
      </c>
      <c r="G148" s="390">
        <v>64</v>
      </c>
      <c r="H148" s="386">
        <v>21</v>
      </c>
      <c r="I148" s="389">
        <v>1</v>
      </c>
      <c r="J148" s="380">
        <v>2022</v>
      </c>
      <c r="K148" s="384"/>
      <c r="L148" s="388" t="s">
        <v>171</v>
      </c>
      <c r="M148" s="387" t="s">
        <v>181</v>
      </c>
      <c r="N148" s="386">
        <v>7</v>
      </c>
      <c r="O148" s="385">
        <v>33</v>
      </c>
      <c r="P148" s="77"/>
      <c r="Q148" s="237"/>
      <c r="R148" s="343"/>
      <c r="S148" s="342"/>
      <c r="T148" s="341"/>
      <c r="U148" s="340"/>
      <c r="V148" s="339"/>
      <c r="W148" s="394"/>
      <c r="X148" s="377">
        <v>1</v>
      </c>
      <c r="Y148" s="78"/>
      <c r="Z148" s="337"/>
    </row>
    <row r="149" spans="1:26" s="3" customFormat="1" ht="21.75" customHeight="1" x14ac:dyDescent="0.2">
      <c r="A149" s="6"/>
      <c r="B149" s="393" t="s">
        <v>196</v>
      </c>
      <c r="C149" s="392">
        <v>7</v>
      </c>
      <c r="D149" s="391">
        <v>28</v>
      </c>
      <c r="E149" s="384">
        <v>0.2</v>
      </c>
      <c r="F149" s="387" t="s">
        <v>148</v>
      </c>
      <c r="G149" s="390">
        <v>79</v>
      </c>
      <c r="H149" s="386">
        <v>30</v>
      </c>
      <c r="I149" s="389">
        <v>1</v>
      </c>
      <c r="J149" s="380">
        <v>2022</v>
      </c>
      <c r="K149" s="384"/>
      <c r="L149" s="388" t="s">
        <v>171</v>
      </c>
      <c r="M149" s="387" t="s">
        <v>181</v>
      </c>
      <c r="N149" s="386">
        <v>10</v>
      </c>
      <c r="O149" s="385">
        <v>33</v>
      </c>
      <c r="P149" s="77"/>
      <c r="Q149" s="237"/>
      <c r="R149" s="343"/>
      <c r="S149" s="342"/>
      <c r="T149" s="341"/>
      <c r="U149" s="340"/>
      <c r="V149" s="339"/>
      <c r="W149" s="394"/>
      <c r="X149" s="377">
        <v>1</v>
      </c>
      <c r="Y149" s="78"/>
      <c r="Z149" s="337"/>
    </row>
    <row r="150" spans="1:26" s="3" customFormat="1" ht="21.75" customHeight="1" x14ac:dyDescent="0.2">
      <c r="A150" s="6"/>
      <c r="B150" s="399" t="s">
        <v>196</v>
      </c>
      <c r="C150" s="236">
        <v>7</v>
      </c>
      <c r="D150" s="398">
        <v>268</v>
      </c>
      <c r="E150" s="237">
        <v>0.6</v>
      </c>
      <c r="F150" s="29" t="s">
        <v>275</v>
      </c>
      <c r="G150" s="239">
        <v>37</v>
      </c>
      <c r="H150" s="395">
        <v>166</v>
      </c>
      <c r="I150" s="397">
        <v>1</v>
      </c>
      <c r="J150" s="340">
        <v>2022</v>
      </c>
      <c r="K150" s="237">
        <v>0.6</v>
      </c>
      <c r="L150" s="396" t="s">
        <v>171</v>
      </c>
      <c r="M150" s="238" t="s">
        <v>181</v>
      </c>
      <c r="N150" s="429">
        <v>39.827586206896548</v>
      </c>
      <c r="O150" s="394">
        <f>N150/H150*100</f>
        <v>23.992521811383462</v>
      </c>
      <c r="P150" s="77"/>
      <c r="Q150" s="237"/>
      <c r="R150" s="343"/>
      <c r="S150" s="342"/>
      <c r="T150" s="341"/>
      <c r="U150" s="340"/>
      <c r="V150" s="339"/>
      <c r="W150" s="338"/>
      <c r="X150" s="77">
        <v>1</v>
      </c>
      <c r="Y150" s="78"/>
      <c r="Z150" s="337"/>
    </row>
    <row r="151" spans="1:26" s="3" customFormat="1" ht="21.75" customHeight="1" x14ac:dyDescent="0.2">
      <c r="A151" s="6"/>
      <c r="B151" s="399" t="s">
        <v>196</v>
      </c>
      <c r="C151" s="236">
        <v>7</v>
      </c>
      <c r="D151" s="398">
        <v>271</v>
      </c>
      <c r="E151" s="237">
        <v>0.56000000000000005</v>
      </c>
      <c r="F151" s="238" t="s">
        <v>124</v>
      </c>
      <c r="G151" s="239">
        <v>37</v>
      </c>
      <c r="H151" s="395">
        <v>144</v>
      </c>
      <c r="I151" s="397">
        <v>1</v>
      </c>
      <c r="J151" s="340">
        <v>2022</v>
      </c>
      <c r="K151" s="237">
        <v>0.56000000000000005</v>
      </c>
      <c r="L151" s="396" t="s">
        <v>171</v>
      </c>
      <c r="M151" s="238" t="s">
        <v>181</v>
      </c>
      <c r="N151" s="429">
        <v>37.172413793103445</v>
      </c>
      <c r="O151" s="394">
        <f>N151/H151*100</f>
        <v>25.814176245210724</v>
      </c>
      <c r="P151" s="77"/>
      <c r="Q151" s="237"/>
      <c r="R151" s="343"/>
      <c r="S151" s="342"/>
      <c r="T151" s="341"/>
      <c r="U151" s="340"/>
      <c r="V151" s="339"/>
      <c r="W151" s="338"/>
      <c r="X151" s="77">
        <v>1</v>
      </c>
      <c r="Y151" s="78"/>
      <c r="Z151" s="337"/>
    </row>
    <row r="152" spans="1:26" s="3" customFormat="1" ht="21.75" customHeight="1" x14ac:dyDescent="0.2">
      <c r="A152" s="6"/>
      <c r="B152" s="399" t="s">
        <v>196</v>
      </c>
      <c r="C152" s="407">
        <v>11</v>
      </c>
      <c r="D152" s="406">
        <v>24</v>
      </c>
      <c r="E152" s="237">
        <v>2.4</v>
      </c>
      <c r="F152" s="238" t="s">
        <v>148</v>
      </c>
      <c r="G152" s="239">
        <v>74</v>
      </c>
      <c r="H152" s="395">
        <v>346</v>
      </c>
      <c r="I152" s="397">
        <v>1</v>
      </c>
      <c r="J152" s="348">
        <v>2025</v>
      </c>
      <c r="K152" s="237">
        <v>2.4</v>
      </c>
      <c r="L152" s="396" t="s">
        <v>171</v>
      </c>
      <c r="M152" s="238" t="s">
        <v>181</v>
      </c>
      <c r="N152" s="395">
        <v>115</v>
      </c>
      <c r="O152" s="394">
        <v>33</v>
      </c>
      <c r="P152" s="77"/>
      <c r="Q152" s="237"/>
      <c r="R152" s="343"/>
      <c r="S152" s="342"/>
      <c r="T152" s="341"/>
      <c r="U152" s="340"/>
      <c r="V152" s="339"/>
      <c r="W152" s="338"/>
      <c r="X152" s="77">
        <v>1</v>
      </c>
      <c r="Y152" s="78"/>
      <c r="Z152" s="337"/>
    </row>
    <row r="153" spans="1:26" s="3" customFormat="1" ht="21.75" customHeight="1" x14ac:dyDescent="0.2">
      <c r="A153" s="6"/>
      <c r="B153" s="399" t="s">
        <v>196</v>
      </c>
      <c r="C153" s="407">
        <v>11</v>
      </c>
      <c r="D153" s="406">
        <v>25</v>
      </c>
      <c r="E153" s="237">
        <v>2.6</v>
      </c>
      <c r="F153" s="238" t="s">
        <v>148</v>
      </c>
      <c r="G153" s="239">
        <v>69</v>
      </c>
      <c r="H153" s="395">
        <v>356</v>
      </c>
      <c r="I153" s="397">
        <v>1</v>
      </c>
      <c r="J153" s="348">
        <v>2025</v>
      </c>
      <c r="K153" s="237">
        <v>2.6</v>
      </c>
      <c r="L153" s="396" t="s">
        <v>171</v>
      </c>
      <c r="M153" s="238" t="s">
        <v>181</v>
      </c>
      <c r="N153" s="395">
        <v>119</v>
      </c>
      <c r="O153" s="394">
        <v>33</v>
      </c>
      <c r="P153" s="77"/>
      <c r="Q153" s="237"/>
      <c r="R153" s="343"/>
      <c r="S153" s="342"/>
      <c r="T153" s="341"/>
      <c r="U153" s="340"/>
      <c r="V153" s="339"/>
      <c r="W153" s="338"/>
      <c r="X153" s="77">
        <v>1</v>
      </c>
      <c r="Y153" s="78"/>
      <c r="Z153" s="337"/>
    </row>
    <row r="154" spans="1:26" s="3" customFormat="1" ht="21.75" customHeight="1" x14ac:dyDescent="0.2">
      <c r="A154" s="6"/>
      <c r="B154" s="399" t="s">
        <v>196</v>
      </c>
      <c r="C154" s="407">
        <v>11</v>
      </c>
      <c r="D154" s="406">
        <v>71</v>
      </c>
      <c r="E154" s="237">
        <v>1.1599999999999999</v>
      </c>
      <c r="F154" s="238" t="s">
        <v>148</v>
      </c>
      <c r="G154" s="239">
        <v>84</v>
      </c>
      <c r="H154" s="395">
        <v>181</v>
      </c>
      <c r="I154" s="397">
        <v>1</v>
      </c>
      <c r="J154" s="348">
        <v>2025</v>
      </c>
      <c r="K154" s="237">
        <v>1.1599999999999999</v>
      </c>
      <c r="L154" s="396" t="s">
        <v>171</v>
      </c>
      <c r="M154" s="238" t="s">
        <v>181</v>
      </c>
      <c r="N154" s="395">
        <v>60</v>
      </c>
      <c r="O154" s="394">
        <v>33</v>
      </c>
      <c r="P154" s="77"/>
      <c r="Q154" s="237"/>
      <c r="R154" s="343"/>
      <c r="S154" s="342"/>
      <c r="T154" s="341"/>
      <c r="U154" s="340"/>
      <c r="V154" s="339"/>
      <c r="W154" s="338"/>
      <c r="X154" s="77">
        <v>1</v>
      </c>
      <c r="Y154" s="78"/>
      <c r="Z154" s="337"/>
    </row>
    <row r="155" spans="1:26" s="3" customFormat="1" ht="21.75" customHeight="1" x14ac:dyDescent="0.2">
      <c r="A155" s="6"/>
      <c r="B155" s="399" t="s">
        <v>196</v>
      </c>
      <c r="C155" s="407">
        <v>11</v>
      </c>
      <c r="D155" s="406">
        <v>83</v>
      </c>
      <c r="E155" s="237">
        <v>4.68</v>
      </c>
      <c r="F155" s="238" t="s">
        <v>124</v>
      </c>
      <c r="G155" s="239">
        <v>50</v>
      </c>
      <c r="H155" s="395">
        <v>707</v>
      </c>
      <c r="I155" s="397">
        <v>1</v>
      </c>
      <c r="J155" s="348">
        <v>2025</v>
      </c>
      <c r="K155" s="237">
        <v>4.68</v>
      </c>
      <c r="L155" s="396" t="s">
        <v>171</v>
      </c>
      <c r="M155" s="238" t="s">
        <v>181</v>
      </c>
      <c r="N155" s="395">
        <v>236</v>
      </c>
      <c r="O155" s="394">
        <v>33</v>
      </c>
      <c r="P155" s="77"/>
      <c r="Q155" s="237"/>
      <c r="R155" s="343"/>
      <c r="S155" s="342"/>
      <c r="T155" s="341"/>
      <c r="U155" s="340"/>
      <c r="V155" s="339"/>
      <c r="W155" s="338"/>
      <c r="X155" s="77">
        <v>1</v>
      </c>
      <c r="Y155" s="78"/>
      <c r="Z155" s="337"/>
    </row>
    <row r="156" spans="1:26" s="3" customFormat="1" ht="21.75" customHeight="1" x14ac:dyDescent="0.2">
      <c r="A156" s="6"/>
      <c r="B156" s="399" t="s">
        <v>196</v>
      </c>
      <c r="C156" s="407">
        <v>11</v>
      </c>
      <c r="D156" s="406">
        <v>85</v>
      </c>
      <c r="E156" s="237">
        <v>0.84</v>
      </c>
      <c r="F156" s="238" t="s">
        <v>124</v>
      </c>
      <c r="G156" s="239">
        <v>43</v>
      </c>
      <c r="H156" s="395">
        <v>152</v>
      </c>
      <c r="I156" s="397">
        <v>1</v>
      </c>
      <c r="J156" s="380">
        <v>2024</v>
      </c>
      <c r="K156" s="384"/>
      <c r="L156" s="388" t="s">
        <v>171</v>
      </c>
      <c r="M156" s="387" t="s">
        <v>181</v>
      </c>
      <c r="N156" s="386">
        <v>51</v>
      </c>
      <c r="O156" s="385">
        <v>33</v>
      </c>
      <c r="P156" s="77"/>
      <c r="Q156" s="237"/>
      <c r="R156" s="343"/>
      <c r="S156" s="342"/>
      <c r="T156" s="341"/>
      <c r="U156" s="340"/>
      <c r="V156" s="339"/>
      <c r="W156" s="338"/>
      <c r="X156" s="77">
        <v>1</v>
      </c>
      <c r="Y156" s="78"/>
      <c r="Z156" s="337"/>
    </row>
    <row r="157" spans="1:26" s="3" customFormat="1" ht="21.75" customHeight="1" x14ac:dyDescent="0.2">
      <c r="A157" s="6"/>
      <c r="B157" s="399" t="s">
        <v>196</v>
      </c>
      <c r="C157" s="407">
        <v>11</v>
      </c>
      <c r="D157" s="406">
        <v>86</v>
      </c>
      <c r="E157" s="237">
        <v>0.24</v>
      </c>
      <c r="F157" s="238" t="s">
        <v>148</v>
      </c>
      <c r="G157" s="239">
        <v>64</v>
      </c>
      <c r="H157" s="395">
        <v>31</v>
      </c>
      <c r="I157" s="397">
        <v>1</v>
      </c>
      <c r="J157" s="380">
        <v>2024</v>
      </c>
      <c r="K157" s="384"/>
      <c r="L157" s="388" t="s">
        <v>171</v>
      </c>
      <c r="M157" s="387" t="s">
        <v>181</v>
      </c>
      <c r="N157" s="386">
        <v>10</v>
      </c>
      <c r="O157" s="385">
        <v>33</v>
      </c>
      <c r="P157" s="77"/>
      <c r="Q157" s="237"/>
      <c r="R157" s="343"/>
      <c r="S157" s="342"/>
      <c r="T157" s="341"/>
      <c r="U157" s="340"/>
      <c r="V157" s="339"/>
      <c r="W157" s="338"/>
      <c r="X157" s="77">
        <v>1</v>
      </c>
      <c r="Y157" s="78"/>
      <c r="Z157" s="337"/>
    </row>
    <row r="158" spans="1:26" s="3" customFormat="1" ht="21.75" customHeight="1" x14ac:dyDescent="0.2">
      <c r="A158" s="6"/>
      <c r="B158" s="399" t="s">
        <v>196</v>
      </c>
      <c r="C158" s="407">
        <v>11</v>
      </c>
      <c r="D158" s="406">
        <v>87</v>
      </c>
      <c r="E158" s="237">
        <v>0.4</v>
      </c>
      <c r="F158" s="238" t="s">
        <v>148</v>
      </c>
      <c r="G158" s="239">
        <v>74</v>
      </c>
      <c r="H158" s="395">
        <v>41</v>
      </c>
      <c r="I158" s="397">
        <v>1</v>
      </c>
      <c r="J158" s="380">
        <v>2024</v>
      </c>
      <c r="K158" s="384"/>
      <c r="L158" s="388" t="s">
        <v>171</v>
      </c>
      <c r="M158" s="387" t="s">
        <v>181</v>
      </c>
      <c r="N158" s="386">
        <v>14</v>
      </c>
      <c r="O158" s="385">
        <v>33</v>
      </c>
      <c r="P158" s="77"/>
      <c r="Q158" s="237"/>
      <c r="R158" s="343"/>
      <c r="S158" s="342"/>
      <c r="T158" s="341"/>
      <c r="U158" s="340"/>
      <c r="V158" s="339"/>
      <c r="W158" s="338"/>
      <c r="X158" s="77">
        <v>1</v>
      </c>
      <c r="Y158" s="78"/>
      <c r="Z158" s="337"/>
    </row>
    <row r="159" spans="1:26" s="3" customFormat="1" ht="21.75" customHeight="1" x14ac:dyDescent="0.2">
      <c r="A159" s="6"/>
      <c r="B159" s="399" t="s">
        <v>196</v>
      </c>
      <c r="C159" s="407">
        <v>11</v>
      </c>
      <c r="D159" s="406">
        <v>107</v>
      </c>
      <c r="E159" s="237">
        <v>0.84</v>
      </c>
      <c r="F159" s="238" t="s">
        <v>148</v>
      </c>
      <c r="G159" s="239">
        <v>79</v>
      </c>
      <c r="H159" s="395">
        <v>127</v>
      </c>
      <c r="I159" s="397">
        <v>1</v>
      </c>
      <c r="J159" s="380">
        <v>2024</v>
      </c>
      <c r="K159" s="384"/>
      <c r="L159" s="388" t="s">
        <v>171</v>
      </c>
      <c r="M159" s="387" t="s">
        <v>181</v>
      </c>
      <c r="N159" s="386">
        <v>42</v>
      </c>
      <c r="O159" s="385">
        <v>33</v>
      </c>
      <c r="P159" s="77"/>
      <c r="Q159" s="237"/>
      <c r="R159" s="343"/>
      <c r="S159" s="342"/>
      <c r="T159" s="341"/>
      <c r="U159" s="340"/>
      <c r="V159" s="339"/>
      <c r="W159" s="338"/>
      <c r="X159" s="77">
        <v>1</v>
      </c>
      <c r="Y159" s="78"/>
      <c r="Z159" s="337"/>
    </row>
    <row r="160" spans="1:26" s="3" customFormat="1" ht="21.75" customHeight="1" x14ac:dyDescent="0.2">
      <c r="A160" s="6"/>
      <c r="B160" s="399" t="s">
        <v>196</v>
      </c>
      <c r="C160" s="407">
        <v>11</v>
      </c>
      <c r="D160" s="406">
        <v>109</v>
      </c>
      <c r="E160" s="237">
        <v>0.4</v>
      </c>
      <c r="F160" s="238" t="s">
        <v>148</v>
      </c>
      <c r="G160" s="239">
        <v>84</v>
      </c>
      <c r="H160" s="395">
        <v>62</v>
      </c>
      <c r="I160" s="397">
        <v>1</v>
      </c>
      <c r="J160" s="380">
        <v>2024</v>
      </c>
      <c r="K160" s="384"/>
      <c r="L160" s="388" t="s">
        <v>171</v>
      </c>
      <c r="M160" s="387" t="s">
        <v>181</v>
      </c>
      <c r="N160" s="386">
        <v>21</v>
      </c>
      <c r="O160" s="385">
        <v>33</v>
      </c>
      <c r="P160" s="77"/>
      <c r="Q160" s="237"/>
      <c r="R160" s="343"/>
      <c r="S160" s="342"/>
      <c r="T160" s="341"/>
      <c r="U160" s="340"/>
      <c r="V160" s="339"/>
      <c r="W160" s="338"/>
      <c r="X160" s="77">
        <v>1</v>
      </c>
      <c r="Y160" s="78"/>
      <c r="Z160" s="337"/>
    </row>
    <row r="161" spans="1:26" s="3" customFormat="1" ht="21.75" customHeight="1" x14ac:dyDescent="0.2">
      <c r="A161" s="6"/>
      <c r="B161" s="399" t="s">
        <v>196</v>
      </c>
      <c r="C161" s="407">
        <v>11</v>
      </c>
      <c r="D161" s="406">
        <v>112</v>
      </c>
      <c r="E161" s="237">
        <v>0.28000000000000003</v>
      </c>
      <c r="F161" s="238" t="s">
        <v>148</v>
      </c>
      <c r="G161" s="239">
        <v>69</v>
      </c>
      <c r="H161" s="395">
        <v>38</v>
      </c>
      <c r="I161" s="397">
        <v>1</v>
      </c>
      <c r="J161" s="380">
        <v>2024</v>
      </c>
      <c r="K161" s="384"/>
      <c r="L161" s="388" t="s">
        <v>171</v>
      </c>
      <c r="M161" s="387" t="s">
        <v>181</v>
      </c>
      <c r="N161" s="386">
        <v>13</v>
      </c>
      <c r="O161" s="385">
        <v>33</v>
      </c>
      <c r="P161" s="77"/>
      <c r="Q161" s="237"/>
      <c r="R161" s="343"/>
      <c r="S161" s="342"/>
      <c r="T161" s="341"/>
      <c r="U161" s="340"/>
      <c r="V161" s="339"/>
      <c r="W161" s="338"/>
      <c r="X161" s="77">
        <v>1</v>
      </c>
      <c r="Y161" s="78"/>
      <c r="Z161" s="337"/>
    </row>
    <row r="162" spans="1:26" s="3" customFormat="1" ht="21.75" customHeight="1" x14ac:dyDescent="0.2">
      <c r="A162" s="6"/>
      <c r="B162" s="399" t="s">
        <v>196</v>
      </c>
      <c r="C162" s="407">
        <v>11</v>
      </c>
      <c r="D162" s="406">
        <v>113</v>
      </c>
      <c r="E162" s="237">
        <v>0.56000000000000005</v>
      </c>
      <c r="F162" s="238" t="s">
        <v>148</v>
      </c>
      <c r="G162" s="239">
        <v>79</v>
      </c>
      <c r="H162" s="395">
        <v>85</v>
      </c>
      <c r="I162" s="397">
        <v>1</v>
      </c>
      <c r="J162" s="380">
        <v>2024</v>
      </c>
      <c r="K162" s="384"/>
      <c r="L162" s="388" t="s">
        <v>171</v>
      </c>
      <c r="M162" s="387" t="s">
        <v>181</v>
      </c>
      <c r="N162" s="386">
        <v>28</v>
      </c>
      <c r="O162" s="385">
        <v>33</v>
      </c>
      <c r="P162" s="77"/>
      <c r="Q162" s="237"/>
      <c r="R162" s="343"/>
      <c r="S162" s="342"/>
      <c r="T162" s="341"/>
      <c r="U162" s="340"/>
      <c r="V162" s="339"/>
      <c r="W162" s="338"/>
      <c r="X162" s="77">
        <v>1</v>
      </c>
      <c r="Y162" s="78"/>
      <c r="Z162" s="337"/>
    </row>
    <row r="163" spans="1:26" s="3" customFormat="1" ht="21.75" customHeight="1" x14ac:dyDescent="0.2">
      <c r="A163" s="6"/>
      <c r="B163" s="399" t="s">
        <v>196</v>
      </c>
      <c r="C163" s="407">
        <v>11</v>
      </c>
      <c r="D163" s="406">
        <v>145</v>
      </c>
      <c r="E163" s="237">
        <v>0.44</v>
      </c>
      <c r="F163" s="238" t="s">
        <v>124</v>
      </c>
      <c r="G163" s="239">
        <v>42</v>
      </c>
      <c r="H163" s="395">
        <v>111</v>
      </c>
      <c r="I163" s="397">
        <v>1</v>
      </c>
      <c r="J163" s="380">
        <v>2024</v>
      </c>
      <c r="K163" s="384"/>
      <c r="L163" s="388" t="s">
        <v>171</v>
      </c>
      <c r="M163" s="387" t="s">
        <v>181</v>
      </c>
      <c r="N163" s="386">
        <v>37</v>
      </c>
      <c r="O163" s="385">
        <v>33</v>
      </c>
      <c r="P163" s="77"/>
      <c r="Q163" s="237"/>
      <c r="R163" s="343"/>
      <c r="S163" s="342"/>
      <c r="T163" s="341"/>
      <c r="U163" s="340"/>
      <c r="V163" s="339"/>
      <c r="W163" s="338"/>
      <c r="X163" s="77">
        <v>1</v>
      </c>
      <c r="Y163" s="78"/>
      <c r="Z163" s="337"/>
    </row>
    <row r="164" spans="1:26" s="3" customFormat="1" ht="21.75" customHeight="1" x14ac:dyDescent="0.2">
      <c r="A164" s="6"/>
      <c r="B164" s="399" t="s">
        <v>196</v>
      </c>
      <c r="C164" s="407">
        <v>7</v>
      </c>
      <c r="D164" s="406">
        <v>214</v>
      </c>
      <c r="E164" s="237">
        <v>0.36</v>
      </c>
      <c r="F164" s="238" t="s">
        <v>124</v>
      </c>
      <c r="G164" s="239">
        <v>43</v>
      </c>
      <c r="H164" s="395">
        <v>109</v>
      </c>
      <c r="I164" s="397">
        <v>1</v>
      </c>
      <c r="J164" s="340">
        <v>2022</v>
      </c>
      <c r="K164" s="237">
        <v>0.36</v>
      </c>
      <c r="L164" s="396" t="s">
        <v>274</v>
      </c>
      <c r="M164" s="238" t="s">
        <v>273</v>
      </c>
      <c r="N164" s="429">
        <v>24</v>
      </c>
      <c r="O164" s="394">
        <f t="shared" ref="O164:O178" si="5">N164/H164*100</f>
        <v>22.018348623853214</v>
      </c>
      <c r="P164" s="77"/>
      <c r="Q164" s="237"/>
      <c r="R164" s="343"/>
      <c r="S164" s="342"/>
      <c r="T164" s="341"/>
      <c r="U164" s="340"/>
      <c r="V164" s="339"/>
      <c r="W164" s="338"/>
      <c r="X164" s="77">
        <v>1</v>
      </c>
      <c r="Y164" s="78"/>
      <c r="Z164" s="337"/>
    </row>
    <row r="165" spans="1:26" s="3" customFormat="1" ht="21.75" customHeight="1" x14ac:dyDescent="0.2">
      <c r="A165" s="6"/>
      <c r="B165" s="399" t="s">
        <v>196</v>
      </c>
      <c r="C165" s="407">
        <v>3</v>
      </c>
      <c r="D165" s="406">
        <v>58</v>
      </c>
      <c r="E165" s="237">
        <v>0.76</v>
      </c>
      <c r="F165" s="238" t="s">
        <v>201</v>
      </c>
      <c r="G165" s="239">
        <v>44</v>
      </c>
      <c r="H165" s="395">
        <v>214</v>
      </c>
      <c r="I165" s="397">
        <v>1</v>
      </c>
      <c r="J165" s="340">
        <v>2022</v>
      </c>
      <c r="K165" s="237">
        <v>0.76</v>
      </c>
      <c r="L165" s="396" t="s">
        <v>274</v>
      </c>
      <c r="M165" s="238" t="s">
        <v>273</v>
      </c>
      <c r="N165" s="429">
        <v>48.411764705882348</v>
      </c>
      <c r="O165" s="394">
        <f t="shared" si="5"/>
        <v>22.622319956019787</v>
      </c>
      <c r="P165" s="77"/>
      <c r="Q165" s="237"/>
      <c r="R165" s="343"/>
      <c r="S165" s="342"/>
      <c r="T165" s="341"/>
      <c r="U165" s="340"/>
      <c r="V165" s="339"/>
      <c r="W165" s="338"/>
      <c r="X165" s="77">
        <v>1</v>
      </c>
      <c r="Y165" s="78"/>
      <c r="Z165" s="337"/>
    </row>
    <row r="166" spans="1:26" s="3" customFormat="1" ht="21.75" customHeight="1" x14ac:dyDescent="0.2">
      <c r="A166" s="6"/>
      <c r="B166" s="399" t="s">
        <v>196</v>
      </c>
      <c r="C166" s="407">
        <v>3</v>
      </c>
      <c r="D166" s="406">
        <v>11</v>
      </c>
      <c r="E166" s="237">
        <v>0.88</v>
      </c>
      <c r="F166" s="238" t="s">
        <v>204</v>
      </c>
      <c r="G166" s="239">
        <v>33</v>
      </c>
      <c r="H166" s="395">
        <v>79</v>
      </c>
      <c r="I166" s="397">
        <v>1</v>
      </c>
      <c r="J166" s="340">
        <v>2022</v>
      </c>
      <c r="K166" s="237">
        <v>0.88</v>
      </c>
      <c r="L166" s="396" t="s">
        <v>274</v>
      </c>
      <c r="M166" s="238" t="s">
        <v>273</v>
      </c>
      <c r="N166" s="429">
        <v>56.055727554179562</v>
      </c>
      <c r="O166" s="394">
        <f t="shared" si="5"/>
        <v>70.956617157189314</v>
      </c>
      <c r="P166" s="77"/>
      <c r="Q166" s="237"/>
      <c r="R166" s="343"/>
      <c r="S166" s="342"/>
      <c r="T166" s="341"/>
      <c r="U166" s="340"/>
      <c r="V166" s="339"/>
      <c r="W166" s="338"/>
      <c r="X166" s="77">
        <v>1</v>
      </c>
      <c r="Y166" s="78"/>
      <c r="Z166" s="337"/>
    </row>
    <row r="167" spans="1:26" s="3" customFormat="1" ht="21.75" customHeight="1" x14ac:dyDescent="0.2">
      <c r="A167" s="6"/>
      <c r="B167" s="399" t="s">
        <v>196</v>
      </c>
      <c r="C167" s="407">
        <v>3</v>
      </c>
      <c r="D167" s="406">
        <v>4</v>
      </c>
      <c r="E167" s="237">
        <v>0.12</v>
      </c>
      <c r="F167" s="238" t="s">
        <v>204</v>
      </c>
      <c r="G167" s="239">
        <v>25</v>
      </c>
      <c r="H167" s="395">
        <v>8</v>
      </c>
      <c r="I167" s="397">
        <v>1</v>
      </c>
      <c r="J167" s="340">
        <v>2022</v>
      </c>
      <c r="K167" s="237">
        <v>0.12</v>
      </c>
      <c r="L167" s="396" t="s">
        <v>274</v>
      </c>
      <c r="M167" s="238" t="s">
        <v>273</v>
      </c>
      <c r="N167" s="429">
        <v>7.6439628482972122</v>
      </c>
      <c r="O167" s="394">
        <f t="shared" si="5"/>
        <v>95.549535603715157</v>
      </c>
      <c r="P167" s="77"/>
      <c r="Q167" s="237"/>
      <c r="R167" s="343"/>
      <c r="S167" s="342"/>
      <c r="T167" s="341"/>
      <c r="U167" s="340"/>
      <c r="V167" s="339"/>
      <c r="W167" s="338"/>
      <c r="X167" s="77">
        <v>1</v>
      </c>
      <c r="Y167" s="78"/>
      <c r="Z167" s="337"/>
    </row>
    <row r="168" spans="1:26" s="3" customFormat="1" ht="21.75" customHeight="1" x14ac:dyDescent="0.2">
      <c r="A168" s="6"/>
      <c r="B168" s="399" t="s">
        <v>196</v>
      </c>
      <c r="C168" s="407">
        <v>5</v>
      </c>
      <c r="D168" s="406">
        <v>59</v>
      </c>
      <c r="E168" s="237">
        <v>0.12</v>
      </c>
      <c r="F168" s="238" t="s">
        <v>122</v>
      </c>
      <c r="G168" s="239">
        <v>57</v>
      </c>
      <c r="H168" s="395">
        <v>43</v>
      </c>
      <c r="I168" s="397">
        <v>1</v>
      </c>
      <c r="J168" s="340">
        <v>2022</v>
      </c>
      <c r="K168" s="237">
        <v>0.12</v>
      </c>
      <c r="L168" s="396" t="s">
        <v>274</v>
      </c>
      <c r="M168" s="238" t="s">
        <v>273</v>
      </c>
      <c r="N168" s="429">
        <v>7.6439628482972122</v>
      </c>
      <c r="O168" s="394">
        <f t="shared" si="5"/>
        <v>17.776657786737704</v>
      </c>
      <c r="P168" s="77"/>
      <c r="Q168" s="237"/>
      <c r="R168" s="343"/>
      <c r="S168" s="342"/>
      <c r="T168" s="341"/>
      <c r="U168" s="340"/>
      <c r="V168" s="339"/>
      <c r="W168" s="338"/>
      <c r="X168" s="77">
        <v>1</v>
      </c>
      <c r="Y168" s="78"/>
      <c r="Z168" s="337"/>
    </row>
    <row r="169" spans="1:26" s="3" customFormat="1" ht="21.75" customHeight="1" x14ac:dyDescent="0.2">
      <c r="A169" s="6"/>
      <c r="B169" s="399" t="s">
        <v>196</v>
      </c>
      <c r="C169" s="407">
        <v>5</v>
      </c>
      <c r="D169" s="406">
        <v>71</v>
      </c>
      <c r="E169" s="237">
        <v>0.6</v>
      </c>
      <c r="F169" s="238" t="s">
        <v>201</v>
      </c>
      <c r="G169" s="239">
        <v>35</v>
      </c>
      <c r="H169" s="395">
        <v>147</v>
      </c>
      <c r="I169" s="397">
        <v>1</v>
      </c>
      <c r="J169" s="340">
        <v>2022</v>
      </c>
      <c r="K169" s="237">
        <v>0.6</v>
      </c>
      <c r="L169" s="396" t="s">
        <v>274</v>
      </c>
      <c r="M169" s="238" t="s">
        <v>273</v>
      </c>
      <c r="N169" s="429">
        <v>38.219814241486063</v>
      </c>
      <c r="O169" s="394">
        <f t="shared" si="5"/>
        <v>25.999873633663988</v>
      </c>
      <c r="P169" s="77"/>
      <c r="Q169" s="237"/>
      <c r="R169" s="343"/>
      <c r="S169" s="342"/>
      <c r="T169" s="341"/>
      <c r="U169" s="340"/>
      <c r="V169" s="339"/>
      <c r="W169" s="338"/>
      <c r="X169" s="77">
        <v>1</v>
      </c>
      <c r="Y169" s="78"/>
      <c r="Z169" s="337"/>
    </row>
    <row r="170" spans="1:26" s="3" customFormat="1" ht="21.75" customHeight="1" x14ac:dyDescent="0.2">
      <c r="A170" s="6"/>
      <c r="B170" s="399" t="s">
        <v>196</v>
      </c>
      <c r="C170" s="407">
        <v>5</v>
      </c>
      <c r="D170" s="406">
        <v>72</v>
      </c>
      <c r="E170" s="237">
        <v>0.56000000000000005</v>
      </c>
      <c r="F170" s="29" t="s">
        <v>275</v>
      </c>
      <c r="G170" s="239">
        <v>38</v>
      </c>
      <c r="H170" s="395">
        <v>157</v>
      </c>
      <c r="I170" s="397">
        <v>1</v>
      </c>
      <c r="J170" s="340">
        <v>2022</v>
      </c>
      <c r="K170" s="237">
        <v>0.56000000000000005</v>
      </c>
      <c r="L170" s="396" t="s">
        <v>274</v>
      </c>
      <c r="M170" s="238" t="s">
        <v>273</v>
      </c>
      <c r="N170" s="429">
        <v>35.671826625386998</v>
      </c>
      <c r="O170" s="394">
        <f t="shared" si="5"/>
        <v>22.720908678590447</v>
      </c>
      <c r="P170" s="77"/>
      <c r="Q170" s="237"/>
      <c r="R170" s="343"/>
      <c r="S170" s="342"/>
      <c r="T170" s="341"/>
      <c r="U170" s="340"/>
      <c r="V170" s="339"/>
      <c r="W170" s="338"/>
      <c r="X170" s="77">
        <v>1</v>
      </c>
      <c r="Y170" s="78"/>
      <c r="Z170" s="337"/>
    </row>
    <row r="171" spans="1:26" s="3" customFormat="1" ht="21.75" customHeight="1" x14ac:dyDescent="0.2">
      <c r="A171" s="6"/>
      <c r="B171" s="399" t="s">
        <v>196</v>
      </c>
      <c r="C171" s="407">
        <v>5</v>
      </c>
      <c r="D171" s="406">
        <v>1</v>
      </c>
      <c r="E171" s="237">
        <v>0.24</v>
      </c>
      <c r="F171" s="238" t="s">
        <v>204</v>
      </c>
      <c r="G171" s="239">
        <v>33</v>
      </c>
      <c r="H171" s="395">
        <v>22</v>
      </c>
      <c r="I171" s="397">
        <v>1</v>
      </c>
      <c r="J171" s="340">
        <v>2022</v>
      </c>
      <c r="K171" s="237">
        <v>0.24</v>
      </c>
      <c r="L171" s="396" t="s">
        <v>274</v>
      </c>
      <c r="M171" s="238" t="s">
        <v>273</v>
      </c>
      <c r="N171" s="429">
        <v>15.287925696594424</v>
      </c>
      <c r="O171" s="394">
        <f t="shared" si="5"/>
        <v>69.490571348156465</v>
      </c>
      <c r="P171" s="77"/>
      <c r="Q171" s="237"/>
      <c r="R171" s="343"/>
      <c r="S171" s="342"/>
      <c r="T171" s="341"/>
      <c r="U171" s="340"/>
      <c r="V171" s="339"/>
      <c r="W171" s="338"/>
      <c r="X171" s="77">
        <v>1</v>
      </c>
      <c r="Y171" s="78"/>
      <c r="Z171" s="337"/>
    </row>
    <row r="172" spans="1:26" s="3" customFormat="1" ht="21.75" customHeight="1" x14ac:dyDescent="0.2">
      <c r="A172" s="6"/>
      <c r="B172" s="399" t="s">
        <v>196</v>
      </c>
      <c r="C172" s="407">
        <v>5</v>
      </c>
      <c r="D172" s="406">
        <v>95</v>
      </c>
      <c r="E172" s="237">
        <v>0.04</v>
      </c>
      <c r="F172" s="238" t="s">
        <v>124</v>
      </c>
      <c r="G172" s="239">
        <v>73</v>
      </c>
      <c r="H172" s="395">
        <v>18</v>
      </c>
      <c r="I172" s="397">
        <v>1</v>
      </c>
      <c r="J172" s="340">
        <v>2022</v>
      </c>
      <c r="K172" s="237">
        <v>0.04</v>
      </c>
      <c r="L172" s="396" t="s">
        <v>274</v>
      </c>
      <c r="M172" s="238" t="s">
        <v>273</v>
      </c>
      <c r="N172" s="429">
        <v>2.5479876160990709</v>
      </c>
      <c r="O172" s="394">
        <f t="shared" si="5"/>
        <v>14.155486756105951</v>
      </c>
      <c r="P172" s="77"/>
      <c r="Q172" s="237"/>
      <c r="R172" s="343"/>
      <c r="S172" s="342"/>
      <c r="T172" s="341"/>
      <c r="U172" s="340"/>
      <c r="V172" s="339"/>
      <c r="W172" s="338"/>
      <c r="X172" s="77">
        <v>1</v>
      </c>
      <c r="Y172" s="78"/>
      <c r="Z172" s="337"/>
    </row>
    <row r="173" spans="1:26" s="3" customFormat="1" ht="21.75" customHeight="1" x14ac:dyDescent="0.2">
      <c r="A173" s="6"/>
      <c r="B173" s="399" t="s">
        <v>196</v>
      </c>
      <c r="C173" s="236">
        <v>5</v>
      </c>
      <c r="D173" s="398">
        <v>96</v>
      </c>
      <c r="E173" s="237">
        <v>0.12</v>
      </c>
      <c r="F173" s="238" t="s">
        <v>124</v>
      </c>
      <c r="G173" s="239">
        <v>75</v>
      </c>
      <c r="H173" s="395">
        <v>55</v>
      </c>
      <c r="I173" s="397">
        <v>1</v>
      </c>
      <c r="J173" s="340">
        <v>2022</v>
      </c>
      <c r="K173" s="237">
        <v>0.12</v>
      </c>
      <c r="L173" s="396" t="s">
        <v>274</v>
      </c>
      <c r="M173" s="238" t="s">
        <v>273</v>
      </c>
      <c r="N173" s="429">
        <v>7.6439628482972122</v>
      </c>
      <c r="O173" s="394">
        <f t="shared" si="5"/>
        <v>13.898114269631295</v>
      </c>
      <c r="P173" s="77"/>
      <c r="Q173" s="237"/>
      <c r="R173" s="343"/>
      <c r="S173" s="342"/>
      <c r="T173" s="341"/>
      <c r="U173" s="340"/>
      <c r="V173" s="339"/>
      <c r="W173" s="338"/>
      <c r="X173" s="77">
        <v>1</v>
      </c>
      <c r="Y173" s="78"/>
      <c r="Z173" s="337"/>
    </row>
    <row r="174" spans="1:26" s="3" customFormat="1" ht="21.75" customHeight="1" x14ac:dyDescent="0.2">
      <c r="A174" s="6"/>
      <c r="B174" s="399" t="s">
        <v>196</v>
      </c>
      <c r="C174" s="236">
        <v>3</v>
      </c>
      <c r="D174" s="398">
        <v>7</v>
      </c>
      <c r="E174" s="237">
        <v>1.52</v>
      </c>
      <c r="F174" s="29" t="s">
        <v>230</v>
      </c>
      <c r="G174" s="239">
        <v>52</v>
      </c>
      <c r="H174" s="395">
        <v>517</v>
      </c>
      <c r="I174" s="397">
        <v>1</v>
      </c>
      <c r="J174" s="340">
        <v>2022</v>
      </c>
      <c r="K174" s="237">
        <v>1.52</v>
      </c>
      <c r="L174" s="396" t="s">
        <v>274</v>
      </c>
      <c r="M174" s="238" t="s">
        <v>273</v>
      </c>
      <c r="N174" s="429">
        <v>69</v>
      </c>
      <c r="O174" s="394">
        <f t="shared" si="5"/>
        <v>13.346228239845262</v>
      </c>
      <c r="P174" s="77"/>
      <c r="Q174" s="237"/>
      <c r="R174" s="343"/>
      <c r="S174" s="342"/>
      <c r="T174" s="341"/>
      <c r="U174" s="340"/>
      <c r="V174" s="339"/>
      <c r="W174" s="338"/>
      <c r="X174" s="77">
        <v>1</v>
      </c>
      <c r="Y174" s="78"/>
      <c r="Z174" s="337"/>
    </row>
    <row r="175" spans="1:26" s="3" customFormat="1" ht="21.75" customHeight="1" x14ac:dyDescent="0.2">
      <c r="A175" s="6"/>
      <c r="B175" s="399" t="s">
        <v>196</v>
      </c>
      <c r="C175" s="236">
        <v>3</v>
      </c>
      <c r="D175" s="398">
        <v>49</v>
      </c>
      <c r="E175" s="237">
        <v>4</v>
      </c>
      <c r="F175" s="29" t="s">
        <v>230</v>
      </c>
      <c r="G175" s="239">
        <v>51</v>
      </c>
      <c r="H175" s="395">
        <v>1136</v>
      </c>
      <c r="I175" s="397">
        <v>1</v>
      </c>
      <c r="J175" s="340">
        <v>2022</v>
      </c>
      <c r="K175" s="237">
        <v>4</v>
      </c>
      <c r="L175" s="396" t="s">
        <v>274</v>
      </c>
      <c r="M175" s="238" t="s">
        <v>273</v>
      </c>
      <c r="N175" s="429">
        <v>255</v>
      </c>
      <c r="O175" s="394">
        <f t="shared" si="5"/>
        <v>22.447183098591552</v>
      </c>
      <c r="P175" s="77"/>
      <c r="Q175" s="237"/>
      <c r="R175" s="343"/>
      <c r="S175" s="342"/>
      <c r="T175" s="341"/>
      <c r="U175" s="340"/>
      <c r="V175" s="339"/>
      <c r="W175" s="338"/>
      <c r="X175" s="77">
        <v>1</v>
      </c>
      <c r="Y175" s="78"/>
      <c r="Z175" s="337"/>
    </row>
    <row r="176" spans="1:26" s="3" customFormat="1" ht="21.75" customHeight="1" x14ac:dyDescent="0.2">
      <c r="A176" s="6"/>
      <c r="B176" s="399" t="s">
        <v>196</v>
      </c>
      <c r="C176" s="236">
        <v>5</v>
      </c>
      <c r="D176" s="398">
        <v>61</v>
      </c>
      <c r="E176" s="237">
        <v>1.04</v>
      </c>
      <c r="F176" s="238" t="s">
        <v>265</v>
      </c>
      <c r="G176" s="239">
        <v>69</v>
      </c>
      <c r="H176" s="395">
        <v>142</v>
      </c>
      <c r="I176" s="397">
        <v>1</v>
      </c>
      <c r="J176" s="340">
        <v>2022</v>
      </c>
      <c r="K176" s="237">
        <v>1.04</v>
      </c>
      <c r="L176" s="396" t="s">
        <v>274</v>
      </c>
      <c r="M176" s="238" t="s">
        <v>273</v>
      </c>
      <c r="N176" s="429">
        <v>66.24767801857584</v>
      </c>
      <c r="O176" s="394">
        <f t="shared" si="5"/>
        <v>46.653294379278762</v>
      </c>
      <c r="P176" s="77"/>
      <c r="Q176" s="237"/>
      <c r="R176" s="343"/>
      <c r="S176" s="342"/>
      <c r="T176" s="341"/>
      <c r="U176" s="340"/>
      <c r="V176" s="339"/>
      <c r="W176" s="338"/>
      <c r="X176" s="77">
        <v>1</v>
      </c>
      <c r="Y176" s="78"/>
      <c r="Z176" s="337"/>
    </row>
    <row r="177" spans="1:26" s="3" customFormat="1" ht="21.75" customHeight="1" x14ac:dyDescent="0.2">
      <c r="A177" s="6"/>
      <c r="B177" s="399" t="s">
        <v>196</v>
      </c>
      <c r="C177" s="236">
        <v>3</v>
      </c>
      <c r="D177" s="398">
        <v>10</v>
      </c>
      <c r="E177" s="237">
        <v>2.8</v>
      </c>
      <c r="F177" s="238" t="s">
        <v>265</v>
      </c>
      <c r="G177" s="239">
        <v>65</v>
      </c>
      <c r="H177" s="395">
        <v>316</v>
      </c>
      <c r="I177" s="397">
        <v>1</v>
      </c>
      <c r="J177" s="340">
        <v>2022</v>
      </c>
      <c r="K177" s="237">
        <v>2.8</v>
      </c>
      <c r="L177" s="396" t="s">
        <v>274</v>
      </c>
      <c r="M177" s="238" t="s">
        <v>273</v>
      </c>
      <c r="N177" s="429">
        <v>178.35913312693495</v>
      </c>
      <c r="O177" s="394">
        <f t="shared" si="5"/>
        <v>56.442763647764224</v>
      </c>
      <c r="P177" s="77"/>
      <c r="Q177" s="237"/>
      <c r="R177" s="343"/>
      <c r="S177" s="342"/>
      <c r="T177" s="341"/>
      <c r="U177" s="340"/>
      <c r="V177" s="339"/>
      <c r="W177" s="338"/>
      <c r="X177" s="77">
        <v>1</v>
      </c>
      <c r="Y177" s="78"/>
      <c r="Z177" s="337"/>
    </row>
    <row r="178" spans="1:26" s="3" customFormat="1" ht="21.75" customHeight="1" x14ac:dyDescent="0.2">
      <c r="A178" s="6"/>
      <c r="B178" s="399" t="s">
        <v>196</v>
      </c>
      <c r="C178" s="236">
        <v>3</v>
      </c>
      <c r="D178" s="398">
        <v>57</v>
      </c>
      <c r="E178" s="237">
        <v>1.08</v>
      </c>
      <c r="F178" s="238" t="s">
        <v>265</v>
      </c>
      <c r="G178" s="239">
        <v>54</v>
      </c>
      <c r="H178" s="395">
        <v>124</v>
      </c>
      <c r="I178" s="397">
        <v>1</v>
      </c>
      <c r="J178" s="340">
        <v>2022</v>
      </c>
      <c r="K178" s="237">
        <v>1.08</v>
      </c>
      <c r="L178" s="396" t="s">
        <v>274</v>
      </c>
      <c r="M178" s="238" t="s">
        <v>273</v>
      </c>
      <c r="N178" s="429">
        <v>69</v>
      </c>
      <c r="O178" s="394">
        <f t="shared" si="5"/>
        <v>55.645161290322577</v>
      </c>
      <c r="P178" s="77"/>
      <c r="Q178" s="237"/>
      <c r="R178" s="343"/>
      <c r="S178" s="342"/>
      <c r="T178" s="341"/>
      <c r="U178" s="340"/>
      <c r="V178" s="339"/>
      <c r="W178" s="338"/>
      <c r="X178" s="77">
        <v>1</v>
      </c>
      <c r="Y178" s="78"/>
      <c r="Z178" s="337"/>
    </row>
    <row r="179" spans="1:26" s="3" customFormat="1" ht="21.75" customHeight="1" x14ac:dyDescent="0.2">
      <c r="A179" s="6"/>
      <c r="B179" s="399" t="s">
        <v>196</v>
      </c>
      <c r="C179" s="236">
        <v>8</v>
      </c>
      <c r="D179" s="398">
        <v>18</v>
      </c>
      <c r="E179" s="237">
        <v>0.56000000000000005</v>
      </c>
      <c r="F179" s="238" t="s">
        <v>201</v>
      </c>
      <c r="G179" s="214">
        <v>34</v>
      </c>
      <c r="H179" s="345">
        <v>134</v>
      </c>
      <c r="I179" s="397">
        <v>1</v>
      </c>
      <c r="J179" s="340">
        <v>2023</v>
      </c>
      <c r="K179" s="237">
        <v>0.56000000000000005</v>
      </c>
      <c r="L179" s="396" t="s">
        <v>133</v>
      </c>
      <c r="M179" s="238" t="s">
        <v>29</v>
      </c>
      <c r="N179" s="345">
        <v>35</v>
      </c>
      <c r="O179" s="344">
        <v>26</v>
      </c>
      <c r="P179" s="77"/>
      <c r="Q179" s="237"/>
      <c r="R179" s="343"/>
      <c r="S179" s="342"/>
      <c r="T179" s="341"/>
      <c r="U179" s="340"/>
      <c r="V179" s="339"/>
      <c r="W179" s="338"/>
      <c r="X179" s="77">
        <v>1</v>
      </c>
      <c r="Y179" s="78"/>
      <c r="Z179" s="337"/>
    </row>
    <row r="180" spans="1:26" s="3" customFormat="1" ht="21.75" customHeight="1" x14ac:dyDescent="0.2">
      <c r="A180" s="6"/>
      <c r="B180" s="399" t="s">
        <v>196</v>
      </c>
      <c r="C180" s="236">
        <v>8</v>
      </c>
      <c r="D180" s="398">
        <v>30</v>
      </c>
      <c r="E180" s="237">
        <v>0.52</v>
      </c>
      <c r="F180" s="238" t="s">
        <v>124</v>
      </c>
      <c r="G180" s="214">
        <v>41</v>
      </c>
      <c r="H180" s="345">
        <v>149</v>
      </c>
      <c r="I180" s="397">
        <v>1</v>
      </c>
      <c r="J180" s="340">
        <v>2023</v>
      </c>
      <c r="K180" s="237">
        <v>0.52</v>
      </c>
      <c r="L180" s="396" t="s">
        <v>133</v>
      </c>
      <c r="M180" s="238" t="s">
        <v>29</v>
      </c>
      <c r="N180" s="345">
        <v>33</v>
      </c>
      <c r="O180" s="344">
        <v>22</v>
      </c>
      <c r="P180" s="77"/>
      <c r="Q180" s="237"/>
      <c r="R180" s="343"/>
      <c r="S180" s="342"/>
      <c r="T180" s="341"/>
      <c r="U180" s="340"/>
      <c r="V180" s="339"/>
      <c r="W180" s="338"/>
      <c r="X180" s="77">
        <v>1</v>
      </c>
      <c r="Y180" s="78"/>
      <c r="Z180" s="337"/>
    </row>
    <row r="181" spans="1:26" s="3" customFormat="1" ht="21.75" customHeight="1" x14ac:dyDescent="0.2">
      <c r="A181" s="6"/>
      <c r="B181" s="399" t="s">
        <v>196</v>
      </c>
      <c r="C181" s="236">
        <v>8</v>
      </c>
      <c r="D181" s="398">
        <v>83</v>
      </c>
      <c r="E181" s="237">
        <v>2.08</v>
      </c>
      <c r="F181" s="238" t="s">
        <v>265</v>
      </c>
      <c r="G181" s="214">
        <v>70</v>
      </c>
      <c r="H181" s="345">
        <v>289</v>
      </c>
      <c r="I181" s="397">
        <v>1</v>
      </c>
      <c r="J181" s="340">
        <v>2023</v>
      </c>
      <c r="K181" s="237">
        <v>2.08</v>
      </c>
      <c r="L181" s="396" t="s">
        <v>133</v>
      </c>
      <c r="M181" s="238" t="s">
        <v>29</v>
      </c>
      <c r="N181" s="345">
        <v>131</v>
      </c>
      <c r="O181" s="344">
        <v>45</v>
      </c>
      <c r="P181" s="77"/>
      <c r="Q181" s="237"/>
      <c r="R181" s="343"/>
      <c r="S181" s="342"/>
      <c r="T181" s="341"/>
      <c r="U181" s="340"/>
      <c r="V181" s="339"/>
      <c r="W181" s="338"/>
      <c r="X181" s="77">
        <v>1</v>
      </c>
      <c r="Y181" s="78"/>
      <c r="Z181" s="337"/>
    </row>
    <row r="182" spans="1:26" s="3" customFormat="1" ht="21.75" customHeight="1" x14ac:dyDescent="0.2">
      <c r="A182" s="6"/>
      <c r="B182" s="399" t="s">
        <v>196</v>
      </c>
      <c r="C182" s="236">
        <v>8</v>
      </c>
      <c r="D182" s="398">
        <v>93</v>
      </c>
      <c r="E182" s="237">
        <v>0.52</v>
      </c>
      <c r="F182" s="238" t="s">
        <v>265</v>
      </c>
      <c r="G182" s="214">
        <v>70</v>
      </c>
      <c r="H182" s="345">
        <v>72</v>
      </c>
      <c r="I182" s="397">
        <v>1</v>
      </c>
      <c r="J182" s="340">
        <v>2023</v>
      </c>
      <c r="K182" s="237">
        <v>0.52</v>
      </c>
      <c r="L182" s="396" t="s">
        <v>133</v>
      </c>
      <c r="M182" s="238" t="s">
        <v>29</v>
      </c>
      <c r="N182" s="345">
        <v>33</v>
      </c>
      <c r="O182" s="344">
        <v>45</v>
      </c>
      <c r="P182" s="77"/>
      <c r="Q182" s="237"/>
      <c r="R182" s="343"/>
      <c r="S182" s="342"/>
      <c r="T182" s="341"/>
      <c r="U182" s="340"/>
      <c r="V182" s="339"/>
      <c r="W182" s="338"/>
      <c r="X182" s="77">
        <v>1</v>
      </c>
      <c r="Y182" s="78"/>
      <c r="Z182" s="337"/>
    </row>
    <row r="183" spans="1:26" s="3" customFormat="1" ht="21.75" customHeight="1" x14ac:dyDescent="0.2">
      <c r="A183" s="6"/>
      <c r="B183" s="393" t="s">
        <v>196</v>
      </c>
      <c r="C183" s="392">
        <v>8</v>
      </c>
      <c r="D183" s="391">
        <v>143</v>
      </c>
      <c r="E183" s="384">
        <v>0.28000000000000003</v>
      </c>
      <c r="F183" s="387" t="s">
        <v>124</v>
      </c>
      <c r="G183" s="390">
        <v>49</v>
      </c>
      <c r="H183" s="386">
        <v>57</v>
      </c>
      <c r="I183" s="389">
        <v>1</v>
      </c>
      <c r="J183" s="380">
        <v>2023</v>
      </c>
      <c r="K183" s="384"/>
      <c r="L183" s="388" t="s">
        <v>133</v>
      </c>
      <c r="M183" s="387" t="s">
        <v>29</v>
      </c>
      <c r="N183" s="386">
        <v>19</v>
      </c>
      <c r="O183" s="385">
        <v>33</v>
      </c>
      <c r="P183" s="377"/>
      <c r="Q183" s="384"/>
      <c r="R183" s="383"/>
      <c r="S183" s="382"/>
      <c r="T183" s="381"/>
      <c r="U183" s="380"/>
      <c r="V183" s="379"/>
      <c r="W183" s="378"/>
      <c r="X183" s="377">
        <v>1</v>
      </c>
      <c r="Y183" s="376"/>
      <c r="Z183" s="375"/>
    </row>
    <row r="184" spans="1:26" s="3" customFormat="1" ht="21.75" customHeight="1" x14ac:dyDescent="0.2">
      <c r="A184" s="6"/>
      <c r="B184" s="399" t="s">
        <v>196</v>
      </c>
      <c r="C184" s="236">
        <v>8</v>
      </c>
      <c r="D184" s="398">
        <v>151</v>
      </c>
      <c r="E184" s="237">
        <v>0.12</v>
      </c>
      <c r="F184" s="238" t="s">
        <v>272</v>
      </c>
      <c r="G184" s="214">
        <v>33</v>
      </c>
      <c r="H184" s="345">
        <v>22</v>
      </c>
      <c r="I184" s="397">
        <v>1</v>
      </c>
      <c r="J184" s="340">
        <v>2023</v>
      </c>
      <c r="K184" s="237">
        <v>0.12</v>
      </c>
      <c r="L184" s="396" t="s">
        <v>133</v>
      </c>
      <c r="M184" s="238" t="s">
        <v>29</v>
      </c>
      <c r="N184" s="395">
        <v>7</v>
      </c>
      <c r="O184" s="344">
        <v>32</v>
      </c>
      <c r="P184" s="77"/>
      <c r="Q184" s="237"/>
      <c r="R184" s="343"/>
      <c r="S184" s="342"/>
      <c r="T184" s="341"/>
      <c r="U184" s="340"/>
      <c r="V184" s="339"/>
      <c r="W184" s="338"/>
      <c r="X184" s="77">
        <v>1</v>
      </c>
      <c r="Y184" s="78"/>
      <c r="Z184" s="337"/>
    </row>
    <row r="185" spans="1:26" s="3" customFormat="1" ht="21.75" customHeight="1" x14ac:dyDescent="0.2">
      <c r="A185" s="6"/>
      <c r="B185" s="399" t="s">
        <v>196</v>
      </c>
      <c r="C185" s="236">
        <v>4</v>
      </c>
      <c r="D185" s="398">
        <v>3</v>
      </c>
      <c r="E185" s="237">
        <v>0.08</v>
      </c>
      <c r="F185" s="238" t="s">
        <v>265</v>
      </c>
      <c r="G185" s="239">
        <v>84</v>
      </c>
      <c r="H185" s="395">
        <v>12</v>
      </c>
      <c r="I185" s="397">
        <v>1</v>
      </c>
      <c r="J185" s="340">
        <v>2023</v>
      </c>
      <c r="K185" s="237">
        <v>0.08</v>
      </c>
      <c r="L185" s="396" t="s">
        <v>133</v>
      </c>
      <c r="M185" s="238" t="s">
        <v>29</v>
      </c>
      <c r="N185" s="395">
        <v>4</v>
      </c>
      <c r="O185" s="394">
        <v>33</v>
      </c>
      <c r="P185" s="77"/>
      <c r="Q185" s="237"/>
      <c r="R185" s="343"/>
      <c r="S185" s="342"/>
      <c r="T185" s="341"/>
      <c r="U185" s="340"/>
      <c r="V185" s="339"/>
      <c r="W185" s="338"/>
      <c r="X185" s="77">
        <v>1</v>
      </c>
      <c r="Y185" s="78"/>
      <c r="Z185" s="337"/>
    </row>
    <row r="186" spans="1:26" s="3" customFormat="1" ht="21.75" customHeight="1" x14ac:dyDescent="0.2">
      <c r="A186" s="6"/>
      <c r="B186" s="399" t="s">
        <v>196</v>
      </c>
      <c r="C186" s="236">
        <v>8</v>
      </c>
      <c r="D186" s="398">
        <v>33</v>
      </c>
      <c r="E186" s="237">
        <v>0.28000000000000003</v>
      </c>
      <c r="F186" s="238" t="s">
        <v>265</v>
      </c>
      <c r="G186" s="214">
        <v>60</v>
      </c>
      <c r="H186" s="345">
        <v>35</v>
      </c>
      <c r="I186" s="397">
        <v>1</v>
      </c>
      <c r="J186" s="340">
        <v>2023</v>
      </c>
      <c r="K186" s="237">
        <v>0.28000000000000003</v>
      </c>
      <c r="L186" s="396" t="s">
        <v>133</v>
      </c>
      <c r="M186" s="238" t="s">
        <v>29</v>
      </c>
      <c r="N186" s="345">
        <v>18</v>
      </c>
      <c r="O186" s="344">
        <v>51</v>
      </c>
      <c r="P186" s="77"/>
      <c r="Q186" s="237"/>
      <c r="R186" s="343"/>
      <c r="S186" s="342"/>
      <c r="T186" s="341"/>
      <c r="U186" s="340"/>
      <c r="V186" s="339"/>
      <c r="W186" s="338"/>
      <c r="X186" s="77">
        <v>1</v>
      </c>
      <c r="Y186" s="78"/>
      <c r="Z186" s="337"/>
    </row>
    <row r="187" spans="1:26" s="3" customFormat="1" ht="21.75" customHeight="1" x14ac:dyDescent="0.2">
      <c r="A187" s="6"/>
      <c r="B187" s="399" t="s">
        <v>196</v>
      </c>
      <c r="C187" s="236">
        <v>8</v>
      </c>
      <c r="D187" s="398">
        <v>38</v>
      </c>
      <c r="E187" s="237">
        <v>0.2</v>
      </c>
      <c r="F187" s="238" t="s">
        <v>265</v>
      </c>
      <c r="G187" s="214">
        <v>61</v>
      </c>
      <c r="H187" s="395">
        <v>25</v>
      </c>
      <c r="I187" s="397">
        <v>1</v>
      </c>
      <c r="J187" s="340">
        <v>2023</v>
      </c>
      <c r="K187" s="237">
        <v>0.2</v>
      </c>
      <c r="L187" s="396" t="s">
        <v>133</v>
      </c>
      <c r="M187" s="238" t="s">
        <v>29</v>
      </c>
      <c r="N187" s="345">
        <v>12</v>
      </c>
      <c r="O187" s="344">
        <v>48</v>
      </c>
      <c r="P187" s="77"/>
      <c r="Q187" s="237"/>
      <c r="R187" s="343"/>
      <c r="S187" s="342"/>
      <c r="T187" s="341"/>
      <c r="U187" s="340"/>
      <c r="V187" s="339"/>
      <c r="W187" s="338"/>
      <c r="X187" s="77">
        <v>1</v>
      </c>
      <c r="Y187" s="78"/>
      <c r="Z187" s="337"/>
    </row>
    <row r="188" spans="1:26" s="3" customFormat="1" ht="21.75" customHeight="1" x14ac:dyDescent="0.2">
      <c r="A188" s="6"/>
      <c r="B188" s="399" t="s">
        <v>196</v>
      </c>
      <c r="C188" s="236">
        <v>8</v>
      </c>
      <c r="D188" s="406">
        <v>27</v>
      </c>
      <c r="E188" s="237">
        <v>0.92</v>
      </c>
      <c r="F188" s="238" t="s">
        <v>265</v>
      </c>
      <c r="G188" s="214">
        <v>70</v>
      </c>
      <c r="H188" s="345">
        <v>128</v>
      </c>
      <c r="I188" s="397">
        <v>1</v>
      </c>
      <c r="J188" s="348">
        <v>2024</v>
      </c>
      <c r="K188" s="237">
        <v>0.92</v>
      </c>
      <c r="L188" s="396" t="s">
        <v>133</v>
      </c>
      <c r="M188" s="238" t="s">
        <v>29</v>
      </c>
      <c r="N188" s="395">
        <v>42</v>
      </c>
      <c r="O188" s="394">
        <v>33</v>
      </c>
      <c r="P188" s="77"/>
      <c r="Q188" s="237"/>
      <c r="R188" s="343"/>
      <c r="S188" s="342"/>
      <c r="T188" s="341"/>
      <c r="U188" s="340"/>
      <c r="V188" s="339"/>
      <c r="W188" s="338"/>
      <c r="X188" s="77">
        <v>1</v>
      </c>
      <c r="Y188" s="78"/>
      <c r="Z188" s="337"/>
    </row>
    <row r="189" spans="1:26" s="3" customFormat="1" ht="21.75" customHeight="1" x14ac:dyDescent="0.2">
      <c r="A189" s="6"/>
      <c r="B189" s="399" t="s">
        <v>196</v>
      </c>
      <c r="C189" s="236">
        <v>8</v>
      </c>
      <c r="D189" s="406">
        <v>28</v>
      </c>
      <c r="E189" s="237">
        <v>0.4</v>
      </c>
      <c r="F189" s="238" t="s">
        <v>265</v>
      </c>
      <c r="G189" s="214">
        <v>71</v>
      </c>
      <c r="H189" s="345">
        <v>56</v>
      </c>
      <c r="I189" s="397">
        <v>1</v>
      </c>
      <c r="J189" s="348">
        <v>2024</v>
      </c>
      <c r="K189" s="237">
        <v>0.4</v>
      </c>
      <c r="L189" s="396" t="s">
        <v>133</v>
      </c>
      <c r="M189" s="238" t="s">
        <v>29</v>
      </c>
      <c r="N189" s="395">
        <v>18</v>
      </c>
      <c r="O189" s="394">
        <v>33</v>
      </c>
      <c r="P189" s="77"/>
      <c r="Q189" s="237"/>
      <c r="R189" s="343"/>
      <c r="S189" s="342"/>
      <c r="T189" s="341"/>
      <c r="U189" s="340"/>
      <c r="V189" s="339"/>
      <c r="W189" s="338"/>
      <c r="X189" s="77">
        <v>1</v>
      </c>
      <c r="Y189" s="78"/>
      <c r="Z189" s="337"/>
    </row>
    <row r="190" spans="1:26" s="3" customFormat="1" ht="21.75" customHeight="1" x14ac:dyDescent="0.2">
      <c r="A190" s="6"/>
      <c r="B190" s="399" t="s">
        <v>196</v>
      </c>
      <c r="C190" s="236">
        <v>8</v>
      </c>
      <c r="D190" s="406">
        <v>51</v>
      </c>
      <c r="E190" s="237">
        <v>0.12</v>
      </c>
      <c r="F190" s="238" t="s">
        <v>265</v>
      </c>
      <c r="G190" s="214">
        <v>59</v>
      </c>
      <c r="H190" s="345">
        <v>13</v>
      </c>
      <c r="I190" s="397">
        <v>1</v>
      </c>
      <c r="J190" s="348">
        <v>2024</v>
      </c>
      <c r="K190" s="237">
        <v>0.12</v>
      </c>
      <c r="L190" s="396" t="s">
        <v>133</v>
      </c>
      <c r="M190" s="238" t="s">
        <v>29</v>
      </c>
      <c r="N190" s="395">
        <v>4</v>
      </c>
      <c r="O190" s="394">
        <v>33</v>
      </c>
      <c r="P190" s="77"/>
      <c r="Q190" s="237"/>
      <c r="R190" s="343"/>
      <c r="S190" s="342"/>
      <c r="T190" s="341"/>
      <c r="U190" s="340"/>
      <c r="V190" s="339"/>
      <c r="W190" s="338"/>
      <c r="X190" s="77">
        <v>1</v>
      </c>
      <c r="Y190" s="78"/>
      <c r="Z190" s="337"/>
    </row>
    <row r="191" spans="1:26" s="3" customFormat="1" ht="21.75" customHeight="1" x14ac:dyDescent="0.2">
      <c r="A191" s="6"/>
      <c r="B191" s="399" t="s">
        <v>196</v>
      </c>
      <c r="C191" s="236">
        <v>8</v>
      </c>
      <c r="D191" s="406">
        <v>146</v>
      </c>
      <c r="E191" s="237">
        <v>0.44</v>
      </c>
      <c r="F191" s="238" t="s">
        <v>122</v>
      </c>
      <c r="G191" s="214">
        <v>36</v>
      </c>
      <c r="H191" s="345">
        <v>119</v>
      </c>
      <c r="I191" s="397">
        <v>1</v>
      </c>
      <c r="J191" s="348">
        <v>2024</v>
      </c>
      <c r="K191" s="237">
        <v>0.44</v>
      </c>
      <c r="L191" s="396" t="s">
        <v>133</v>
      </c>
      <c r="M191" s="238" t="s">
        <v>29</v>
      </c>
      <c r="N191" s="395">
        <v>39</v>
      </c>
      <c r="O191" s="394">
        <v>33</v>
      </c>
      <c r="P191" s="77"/>
      <c r="Q191" s="237"/>
      <c r="R191" s="343"/>
      <c r="S191" s="342"/>
      <c r="T191" s="341"/>
      <c r="U191" s="340"/>
      <c r="V191" s="339"/>
      <c r="W191" s="338"/>
      <c r="X191" s="77">
        <v>1</v>
      </c>
      <c r="Y191" s="78"/>
      <c r="Z191" s="337"/>
    </row>
    <row r="192" spans="1:26" s="3" customFormat="1" ht="21.75" customHeight="1" x14ac:dyDescent="0.2">
      <c r="A192" s="6"/>
      <c r="B192" s="399" t="s">
        <v>196</v>
      </c>
      <c r="C192" s="236">
        <v>8</v>
      </c>
      <c r="D192" s="406">
        <v>147</v>
      </c>
      <c r="E192" s="237">
        <v>0.88</v>
      </c>
      <c r="F192" s="238" t="s">
        <v>201</v>
      </c>
      <c r="G192" s="214">
        <v>36</v>
      </c>
      <c r="H192" s="345">
        <v>219</v>
      </c>
      <c r="I192" s="397">
        <v>1</v>
      </c>
      <c r="J192" s="348">
        <v>2024</v>
      </c>
      <c r="K192" s="237">
        <v>0.88</v>
      </c>
      <c r="L192" s="396" t="s">
        <v>133</v>
      </c>
      <c r="M192" s="238" t="s">
        <v>29</v>
      </c>
      <c r="N192" s="395">
        <v>72</v>
      </c>
      <c r="O192" s="394">
        <v>33</v>
      </c>
      <c r="P192" s="77"/>
      <c r="Q192" s="237"/>
      <c r="R192" s="343"/>
      <c r="S192" s="342"/>
      <c r="T192" s="341"/>
      <c r="U192" s="340"/>
      <c r="V192" s="339"/>
      <c r="W192" s="338"/>
      <c r="X192" s="77">
        <v>1</v>
      </c>
      <c r="Y192" s="78"/>
      <c r="Z192" s="337"/>
    </row>
    <row r="193" spans="1:26" s="3" customFormat="1" ht="21.75" customHeight="1" x14ac:dyDescent="0.2">
      <c r="A193" s="6"/>
      <c r="B193" s="399" t="s">
        <v>196</v>
      </c>
      <c r="C193" s="236">
        <v>8</v>
      </c>
      <c r="D193" s="406">
        <v>11</v>
      </c>
      <c r="E193" s="237">
        <v>3</v>
      </c>
      <c r="F193" s="238" t="s">
        <v>265</v>
      </c>
      <c r="G193" s="214">
        <v>70</v>
      </c>
      <c r="H193" s="345">
        <v>417</v>
      </c>
      <c r="I193" s="397">
        <v>1</v>
      </c>
      <c r="J193" s="340">
        <v>2023</v>
      </c>
      <c r="K193" s="237">
        <v>3</v>
      </c>
      <c r="L193" s="396" t="s">
        <v>133</v>
      </c>
      <c r="M193" s="238" t="s">
        <v>29</v>
      </c>
      <c r="N193" s="345">
        <v>197</v>
      </c>
      <c r="O193" s="344">
        <v>47</v>
      </c>
      <c r="P193" s="77"/>
      <c r="Q193" s="237"/>
      <c r="R193" s="343"/>
      <c r="S193" s="342"/>
      <c r="T193" s="341"/>
      <c r="U193" s="340"/>
      <c r="V193" s="339"/>
      <c r="W193" s="338"/>
      <c r="X193" s="77">
        <v>1</v>
      </c>
      <c r="Y193" s="78"/>
      <c r="Z193" s="337"/>
    </row>
    <row r="194" spans="1:26" s="3" customFormat="1" ht="21.75" customHeight="1" x14ac:dyDescent="0.2">
      <c r="A194" s="6"/>
      <c r="B194" s="399" t="s">
        <v>196</v>
      </c>
      <c r="C194" s="236">
        <v>8</v>
      </c>
      <c r="D194" s="406">
        <v>21</v>
      </c>
      <c r="E194" s="237">
        <v>1.56</v>
      </c>
      <c r="F194" s="238" t="s">
        <v>265</v>
      </c>
      <c r="G194" s="214">
        <v>70</v>
      </c>
      <c r="H194" s="345">
        <v>217</v>
      </c>
      <c r="I194" s="397">
        <v>1</v>
      </c>
      <c r="J194" s="340">
        <v>2023</v>
      </c>
      <c r="K194" s="237">
        <v>1.56</v>
      </c>
      <c r="L194" s="396" t="s">
        <v>133</v>
      </c>
      <c r="M194" s="238" t="s">
        <v>29</v>
      </c>
      <c r="N194" s="345">
        <v>103</v>
      </c>
      <c r="O194" s="344">
        <v>47</v>
      </c>
      <c r="P194" s="77"/>
      <c r="Q194" s="237"/>
      <c r="R194" s="343"/>
      <c r="S194" s="342"/>
      <c r="T194" s="341"/>
      <c r="U194" s="340"/>
      <c r="V194" s="339"/>
      <c r="W194" s="338"/>
      <c r="X194" s="77">
        <v>1</v>
      </c>
      <c r="Y194" s="78"/>
      <c r="Z194" s="337"/>
    </row>
    <row r="195" spans="1:26" s="3" customFormat="1" ht="21.75" customHeight="1" x14ac:dyDescent="0.2">
      <c r="A195" s="6"/>
      <c r="B195" s="399" t="s">
        <v>196</v>
      </c>
      <c r="C195" s="236">
        <v>8</v>
      </c>
      <c r="D195" s="406">
        <v>100</v>
      </c>
      <c r="E195" s="237">
        <v>0.04</v>
      </c>
      <c r="F195" s="238" t="s">
        <v>124</v>
      </c>
      <c r="G195" s="214">
        <v>47</v>
      </c>
      <c r="H195" s="345">
        <v>13</v>
      </c>
      <c r="I195" s="397">
        <v>1</v>
      </c>
      <c r="J195" s="340">
        <v>2023</v>
      </c>
      <c r="K195" s="237">
        <v>0.04</v>
      </c>
      <c r="L195" s="396" t="s">
        <v>133</v>
      </c>
      <c r="M195" s="238" t="s">
        <v>29</v>
      </c>
      <c r="N195" s="345">
        <v>3</v>
      </c>
      <c r="O195" s="344">
        <v>23</v>
      </c>
      <c r="P195" s="77"/>
      <c r="Q195" s="237"/>
      <c r="R195" s="343"/>
      <c r="S195" s="342"/>
      <c r="T195" s="341"/>
      <c r="U195" s="340"/>
      <c r="V195" s="339"/>
      <c r="W195" s="338"/>
      <c r="X195" s="77">
        <v>1</v>
      </c>
      <c r="Y195" s="78"/>
      <c r="Z195" s="337"/>
    </row>
    <row r="196" spans="1:26" s="3" customFormat="1" ht="21.75" customHeight="1" x14ac:dyDescent="0.2">
      <c r="A196" s="6"/>
      <c r="B196" s="399" t="s">
        <v>196</v>
      </c>
      <c r="C196" s="236">
        <v>8</v>
      </c>
      <c r="D196" s="406">
        <v>104</v>
      </c>
      <c r="E196" s="237">
        <v>0.4</v>
      </c>
      <c r="F196" s="238" t="s">
        <v>124</v>
      </c>
      <c r="G196" s="214">
        <v>46</v>
      </c>
      <c r="H196" s="345">
        <v>129</v>
      </c>
      <c r="I196" s="397">
        <v>1</v>
      </c>
      <c r="J196" s="340">
        <v>2023</v>
      </c>
      <c r="K196" s="237">
        <v>0.4</v>
      </c>
      <c r="L196" s="396" t="s">
        <v>133</v>
      </c>
      <c r="M196" s="238" t="s">
        <v>29</v>
      </c>
      <c r="N196" s="345">
        <v>26</v>
      </c>
      <c r="O196" s="344">
        <v>20</v>
      </c>
      <c r="P196" s="77"/>
      <c r="Q196" s="237"/>
      <c r="R196" s="343"/>
      <c r="S196" s="342"/>
      <c r="T196" s="341"/>
      <c r="U196" s="340"/>
      <c r="V196" s="339"/>
      <c r="W196" s="338"/>
      <c r="X196" s="77">
        <v>1</v>
      </c>
      <c r="Y196" s="78"/>
      <c r="Z196" s="337"/>
    </row>
    <row r="197" spans="1:26" s="3" customFormat="1" ht="21.75" customHeight="1" x14ac:dyDescent="0.2">
      <c r="A197" s="6"/>
      <c r="B197" s="399" t="s">
        <v>196</v>
      </c>
      <c r="C197" s="236">
        <v>8</v>
      </c>
      <c r="D197" s="406">
        <v>107</v>
      </c>
      <c r="E197" s="237">
        <v>0.12</v>
      </c>
      <c r="F197" s="238" t="s">
        <v>124</v>
      </c>
      <c r="G197" s="214">
        <v>45</v>
      </c>
      <c r="H197" s="345">
        <v>38</v>
      </c>
      <c r="I197" s="397">
        <v>1</v>
      </c>
      <c r="J197" s="340">
        <v>2023</v>
      </c>
      <c r="K197" s="237">
        <v>0.12</v>
      </c>
      <c r="L197" s="396" t="s">
        <v>133</v>
      </c>
      <c r="M197" s="238" t="s">
        <v>29</v>
      </c>
      <c r="N197" s="345">
        <v>8</v>
      </c>
      <c r="O197" s="344">
        <v>21</v>
      </c>
      <c r="P197" s="77"/>
      <c r="Q197" s="237"/>
      <c r="R197" s="343"/>
      <c r="S197" s="342"/>
      <c r="T197" s="341"/>
      <c r="U197" s="340"/>
      <c r="V197" s="339"/>
      <c r="W197" s="338"/>
      <c r="X197" s="77">
        <v>1</v>
      </c>
      <c r="Y197" s="78"/>
      <c r="Z197" s="337"/>
    </row>
    <row r="198" spans="1:26" s="3" customFormat="1" ht="21.75" customHeight="1" x14ac:dyDescent="0.2">
      <c r="A198" s="6"/>
      <c r="B198" s="399" t="s">
        <v>196</v>
      </c>
      <c r="C198" s="236">
        <v>8</v>
      </c>
      <c r="D198" s="406">
        <v>123</v>
      </c>
      <c r="E198" s="237">
        <v>0.08</v>
      </c>
      <c r="F198" s="238" t="s">
        <v>124</v>
      </c>
      <c r="G198" s="214">
        <v>42</v>
      </c>
      <c r="H198" s="345">
        <v>24</v>
      </c>
      <c r="I198" s="397">
        <v>1</v>
      </c>
      <c r="J198" s="340">
        <v>2023</v>
      </c>
      <c r="K198" s="237">
        <v>0.08</v>
      </c>
      <c r="L198" s="396" t="s">
        <v>133</v>
      </c>
      <c r="M198" s="238" t="s">
        <v>29</v>
      </c>
      <c r="N198" s="345">
        <v>5</v>
      </c>
      <c r="O198" s="344">
        <v>21</v>
      </c>
      <c r="P198" s="77"/>
      <c r="Q198" s="237"/>
      <c r="R198" s="343"/>
      <c r="S198" s="342"/>
      <c r="T198" s="341"/>
      <c r="U198" s="340"/>
      <c r="V198" s="339"/>
      <c r="W198" s="338"/>
      <c r="X198" s="77">
        <v>1</v>
      </c>
      <c r="Y198" s="78"/>
      <c r="Z198" s="337"/>
    </row>
    <row r="199" spans="1:26" s="3" customFormat="1" ht="21.75" customHeight="1" x14ac:dyDescent="0.2">
      <c r="A199" s="6"/>
      <c r="B199" s="399" t="s">
        <v>196</v>
      </c>
      <c r="C199" s="236">
        <v>8</v>
      </c>
      <c r="D199" s="406">
        <v>124</v>
      </c>
      <c r="E199" s="237">
        <v>0.08</v>
      </c>
      <c r="F199" s="238" t="s">
        <v>124</v>
      </c>
      <c r="G199" s="214">
        <v>42</v>
      </c>
      <c r="H199" s="345">
        <v>24</v>
      </c>
      <c r="I199" s="397">
        <v>1</v>
      </c>
      <c r="J199" s="340">
        <v>2023</v>
      </c>
      <c r="K199" s="237">
        <v>0.08</v>
      </c>
      <c r="L199" s="396" t="s">
        <v>133</v>
      </c>
      <c r="M199" s="238" t="s">
        <v>29</v>
      </c>
      <c r="N199" s="345">
        <v>5</v>
      </c>
      <c r="O199" s="344">
        <v>21</v>
      </c>
      <c r="P199" s="77"/>
      <c r="Q199" s="237"/>
      <c r="R199" s="343"/>
      <c r="S199" s="342"/>
      <c r="T199" s="341"/>
      <c r="U199" s="340"/>
      <c r="V199" s="339"/>
      <c r="W199" s="338"/>
      <c r="X199" s="77">
        <v>1</v>
      </c>
      <c r="Y199" s="78"/>
      <c r="Z199" s="337"/>
    </row>
    <row r="200" spans="1:26" s="3" customFormat="1" ht="21.75" customHeight="1" x14ac:dyDescent="0.2">
      <c r="A200" s="6"/>
      <c r="B200" s="399" t="s">
        <v>196</v>
      </c>
      <c r="C200" s="236">
        <v>8</v>
      </c>
      <c r="D200" s="406">
        <v>131</v>
      </c>
      <c r="E200" s="237">
        <v>0.4</v>
      </c>
      <c r="F200" s="238" t="s">
        <v>201</v>
      </c>
      <c r="G200" s="214">
        <v>42</v>
      </c>
      <c r="H200" s="345">
        <v>110</v>
      </c>
      <c r="I200" s="397">
        <v>1</v>
      </c>
      <c r="J200" s="340">
        <v>2023</v>
      </c>
      <c r="K200" s="237">
        <v>0.4</v>
      </c>
      <c r="L200" s="396" t="s">
        <v>133</v>
      </c>
      <c r="M200" s="238" t="s">
        <v>29</v>
      </c>
      <c r="N200" s="345">
        <v>26</v>
      </c>
      <c r="O200" s="344">
        <v>33</v>
      </c>
      <c r="P200" s="77"/>
      <c r="Q200" s="237"/>
      <c r="R200" s="343"/>
      <c r="S200" s="342"/>
      <c r="T200" s="341"/>
      <c r="U200" s="340"/>
      <c r="V200" s="339"/>
      <c r="W200" s="338"/>
      <c r="X200" s="77">
        <v>1</v>
      </c>
      <c r="Y200" s="78"/>
      <c r="Z200" s="337"/>
    </row>
    <row r="201" spans="1:26" s="3" customFormat="1" ht="21.75" customHeight="1" x14ac:dyDescent="0.2">
      <c r="A201" s="6"/>
      <c r="B201" s="399" t="s">
        <v>196</v>
      </c>
      <c r="C201" s="236">
        <v>8</v>
      </c>
      <c r="D201" s="406">
        <v>132</v>
      </c>
      <c r="E201" s="237">
        <v>0.2</v>
      </c>
      <c r="F201" s="238" t="s">
        <v>265</v>
      </c>
      <c r="G201" s="214">
        <v>70</v>
      </c>
      <c r="H201" s="345">
        <v>28</v>
      </c>
      <c r="I201" s="397">
        <v>1</v>
      </c>
      <c r="J201" s="340">
        <v>2023</v>
      </c>
      <c r="K201" s="237">
        <v>0.2</v>
      </c>
      <c r="L201" s="396" t="s">
        <v>133</v>
      </c>
      <c r="M201" s="238" t="s">
        <v>29</v>
      </c>
      <c r="N201" s="345">
        <v>12</v>
      </c>
      <c r="O201" s="344">
        <v>43</v>
      </c>
      <c r="P201" s="77"/>
      <c r="Q201" s="237"/>
      <c r="R201" s="343"/>
      <c r="S201" s="342"/>
      <c r="T201" s="341"/>
      <c r="U201" s="340"/>
      <c r="V201" s="339"/>
      <c r="W201" s="338"/>
      <c r="X201" s="77">
        <v>1</v>
      </c>
      <c r="Y201" s="78"/>
      <c r="Z201" s="337"/>
    </row>
    <row r="202" spans="1:26" s="3" customFormat="1" ht="21.75" customHeight="1" x14ac:dyDescent="0.2">
      <c r="A202" s="6"/>
      <c r="B202" s="399" t="s">
        <v>196</v>
      </c>
      <c r="C202" s="236">
        <v>8</v>
      </c>
      <c r="D202" s="406">
        <v>133</v>
      </c>
      <c r="E202" s="237">
        <v>0.2</v>
      </c>
      <c r="F202" s="238" t="s">
        <v>265</v>
      </c>
      <c r="G202" s="214">
        <v>70</v>
      </c>
      <c r="H202" s="345">
        <v>28</v>
      </c>
      <c r="I202" s="397">
        <v>1</v>
      </c>
      <c r="J202" s="340">
        <v>2023</v>
      </c>
      <c r="K202" s="237">
        <v>0.2</v>
      </c>
      <c r="L202" s="396" t="s">
        <v>133</v>
      </c>
      <c r="M202" s="238" t="s">
        <v>29</v>
      </c>
      <c r="N202" s="345">
        <v>12</v>
      </c>
      <c r="O202" s="344">
        <v>43</v>
      </c>
      <c r="P202" s="77"/>
      <c r="Q202" s="237"/>
      <c r="R202" s="343"/>
      <c r="S202" s="342"/>
      <c r="T202" s="341"/>
      <c r="U202" s="340"/>
      <c r="V202" s="339"/>
      <c r="W202" s="338"/>
      <c r="X202" s="77">
        <v>1</v>
      </c>
      <c r="Y202" s="78"/>
      <c r="Z202" s="337"/>
    </row>
    <row r="203" spans="1:26" s="3" customFormat="1" ht="21.75" customHeight="1" x14ac:dyDescent="0.2">
      <c r="A203" s="6"/>
      <c r="B203" s="399" t="s">
        <v>196</v>
      </c>
      <c r="C203" s="236">
        <v>8</v>
      </c>
      <c r="D203" s="406">
        <v>79</v>
      </c>
      <c r="E203" s="237">
        <v>0.16</v>
      </c>
      <c r="F203" s="238" t="s">
        <v>265</v>
      </c>
      <c r="G203" s="214">
        <v>75</v>
      </c>
      <c r="H203" s="345">
        <v>23</v>
      </c>
      <c r="I203" s="397">
        <v>1</v>
      </c>
      <c r="J203" s="348">
        <v>2024</v>
      </c>
      <c r="K203" s="237">
        <v>0.16</v>
      </c>
      <c r="L203" s="396" t="s">
        <v>133</v>
      </c>
      <c r="M203" s="238" t="s">
        <v>29</v>
      </c>
      <c r="N203" s="345">
        <v>8</v>
      </c>
      <c r="O203" s="394">
        <v>33</v>
      </c>
      <c r="P203" s="77"/>
      <c r="Q203" s="237"/>
      <c r="R203" s="343"/>
      <c r="S203" s="342"/>
      <c r="T203" s="341"/>
      <c r="U203" s="340"/>
      <c r="V203" s="339"/>
      <c r="W203" s="338"/>
      <c r="X203" s="77">
        <v>1</v>
      </c>
      <c r="Y203" s="78"/>
      <c r="Z203" s="337"/>
    </row>
    <row r="204" spans="1:26" s="3" customFormat="1" ht="21.75" customHeight="1" x14ac:dyDescent="0.2">
      <c r="A204" s="6"/>
      <c r="B204" s="399" t="s">
        <v>196</v>
      </c>
      <c r="C204" s="236">
        <v>8</v>
      </c>
      <c r="D204" s="406">
        <v>96</v>
      </c>
      <c r="E204" s="237">
        <v>0.2</v>
      </c>
      <c r="F204" s="238" t="s">
        <v>124</v>
      </c>
      <c r="G204" s="214">
        <v>49</v>
      </c>
      <c r="H204" s="345">
        <v>68</v>
      </c>
      <c r="I204" s="397">
        <v>1</v>
      </c>
      <c r="J204" s="348">
        <v>2024</v>
      </c>
      <c r="K204" s="237">
        <v>0.2</v>
      </c>
      <c r="L204" s="396" t="s">
        <v>133</v>
      </c>
      <c r="M204" s="238" t="s">
        <v>29</v>
      </c>
      <c r="N204" s="395">
        <v>22</v>
      </c>
      <c r="O204" s="394">
        <v>33</v>
      </c>
      <c r="P204" s="77"/>
      <c r="Q204" s="237"/>
      <c r="R204" s="343"/>
      <c r="S204" s="342"/>
      <c r="T204" s="341"/>
      <c r="U204" s="340"/>
      <c r="V204" s="339"/>
      <c r="W204" s="338"/>
      <c r="X204" s="77">
        <v>1</v>
      </c>
      <c r="Y204" s="78"/>
      <c r="Z204" s="337"/>
    </row>
    <row r="205" spans="1:26" s="3" customFormat="1" ht="21.75" customHeight="1" x14ac:dyDescent="0.2">
      <c r="A205" s="6"/>
      <c r="B205" s="399" t="s">
        <v>196</v>
      </c>
      <c r="C205" s="236">
        <v>8</v>
      </c>
      <c r="D205" s="406">
        <v>118</v>
      </c>
      <c r="E205" s="237">
        <v>0.04</v>
      </c>
      <c r="F205" s="238" t="s">
        <v>265</v>
      </c>
      <c r="G205" s="214">
        <v>80</v>
      </c>
      <c r="H205" s="345">
        <v>6</v>
      </c>
      <c r="I205" s="397">
        <v>1</v>
      </c>
      <c r="J205" s="348">
        <v>2024</v>
      </c>
      <c r="K205" s="237">
        <v>0.04</v>
      </c>
      <c r="L205" s="396" t="s">
        <v>133</v>
      </c>
      <c r="M205" s="238" t="s">
        <v>29</v>
      </c>
      <c r="N205" s="395">
        <v>2</v>
      </c>
      <c r="O205" s="394">
        <v>33</v>
      </c>
      <c r="P205" s="77"/>
      <c r="Q205" s="237"/>
      <c r="R205" s="343"/>
      <c r="S205" s="342"/>
      <c r="T205" s="341"/>
      <c r="U205" s="340"/>
      <c r="V205" s="339"/>
      <c r="W205" s="338"/>
      <c r="X205" s="77">
        <v>1</v>
      </c>
      <c r="Y205" s="78"/>
      <c r="Z205" s="337"/>
    </row>
    <row r="206" spans="1:26" s="3" customFormat="1" ht="21.75" customHeight="1" x14ac:dyDescent="0.2">
      <c r="A206" s="6"/>
      <c r="B206" s="399" t="s">
        <v>196</v>
      </c>
      <c r="C206" s="236">
        <v>8</v>
      </c>
      <c r="D206" s="406">
        <v>144</v>
      </c>
      <c r="E206" s="237">
        <v>0.44</v>
      </c>
      <c r="F206" s="238" t="s">
        <v>122</v>
      </c>
      <c r="G206" s="214">
        <v>36</v>
      </c>
      <c r="H206" s="345">
        <v>119</v>
      </c>
      <c r="I206" s="397">
        <v>1</v>
      </c>
      <c r="J206" s="365">
        <v>2024</v>
      </c>
      <c r="K206" s="237"/>
      <c r="L206" s="396" t="s">
        <v>133</v>
      </c>
      <c r="M206" s="238" t="s">
        <v>29</v>
      </c>
      <c r="N206" s="395">
        <v>39</v>
      </c>
      <c r="O206" s="394">
        <v>33</v>
      </c>
      <c r="P206" s="77"/>
      <c r="Q206" s="237"/>
      <c r="R206" s="343"/>
      <c r="S206" s="342"/>
      <c r="T206" s="341"/>
      <c r="U206" s="340"/>
      <c r="V206" s="339"/>
      <c r="W206" s="338"/>
      <c r="X206" s="77">
        <v>1</v>
      </c>
      <c r="Y206" s="78"/>
      <c r="Z206" s="337"/>
    </row>
    <row r="207" spans="1:26" s="3" customFormat="1" ht="21.75" customHeight="1" x14ac:dyDescent="0.2">
      <c r="A207" s="6"/>
      <c r="B207" s="399" t="s">
        <v>196</v>
      </c>
      <c r="C207" s="236">
        <v>8</v>
      </c>
      <c r="D207" s="406">
        <v>145</v>
      </c>
      <c r="E207" s="237">
        <v>1.2</v>
      </c>
      <c r="F207" s="238" t="s">
        <v>201</v>
      </c>
      <c r="G207" s="214">
        <v>36</v>
      </c>
      <c r="H207" s="345">
        <v>299</v>
      </c>
      <c r="I207" s="397">
        <v>1</v>
      </c>
      <c r="J207" s="348">
        <v>2024</v>
      </c>
      <c r="K207" s="237">
        <v>1.2</v>
      </c>
      <c r="L207" s="396" t="s">
        <v>133</v>
      </c>
      <c r="M207" s="238" t="s">
        <v>29</v>
      </c>
      <c r="N207" s="345">
        <v>99</v>
      </c>
      <c r="O207" s="394">
        <v>33</v>
      </c>
      <c r="P207" s="77"/>
      <c r="Q207" s="237"/>
      <c r="R207" s="343"/>
      <c r="S207" s="342"/>
      <c r="T207" s="341"/>
      <c r="U207" s="340"/>
      <c r="V207" s="339"/>
      <c r="W207" s="338"/>
      <c r="X207" s="77">
        <v>1</v>
      </c>
      <c r="Y207" s="78"/>
      <c r="Z207" s="337"/>
    </row>
    <row r="208" spans="1:26" s="3" customFormat="1" ht="21.75" customHeight="1" x14ac:dyDescent="0.2">
      <c r="A208" s="6"/>
      <c r="B208" s="399" t="s">
        <v>196</v>
      </c>
      <c r="C208" s="236">
        <v>8</v>
      </c>
      <c r="D208" s="406">
        <v>29</v>
      </c>
      <c r="E208" s="237">
        <v>0.83</v>
      </c>
      <c r="F208" s="238" t="s">
        <v>122</v>
      </c>
      <c r="G208" s="214">
        <v>19</v>
      </c>
      <c r="H208" s="345">
        <v>146</v>
      </c>
      <c r="I208" s="397">
        <v>1</v>
      </c>
      <c r="J208" s="340">
        <v>2023</v>
      </c>
      <c r="K208" s="237">
        <v>0.83</v>
      </c>
      <c r="L208" s="396" t="s">
        <v>133</v>
      </c>
      <c r="M208" s="238" t="s">
        <v>29</v>
      </c>
      <c r="N208" s="345">
        <v>52</v>
      </c>
      <c r="O208" s="344">
        <v>34</v>
      </c>
      <c r="P208" s="77"/>
      <c r="Q208" s="237"/>
      <c r="R208" s="343"/>
      <c r="S208" s="342"/>
      <c r="T208" s="341"/>
      <c r="U208" s="340"/>
      <c r="V208" s="339"/>
      <c r="W208" s="338"/>
      <c r="X208" s="77">
        <v>1</v>
      </c>
      <c r="Y208" s="78"/>
      <c r="Z208" s="337"/>
    </row>
    <row r="209" spans="1:26" s="3" customFormat="1" ht="21.75" customHeight="1" x14ac:dyDescent="0.2">
      <c r="A209" s="6"/>
      <c r="B209" s="399" t="s">
        <v>196</v>
      </c>
      <c r="C209" s="236">
        <v>8</v>
      </c>
      <c r="D209" s="406">
        <v>36</v>
      </c>
      <c r="E209" s="237">
        <v>0.81</v>
      </c>
      <c r="F209" s="238" t="s">
        <v>265</v>
      </c>
      <c r="G209" s="214">
        <v>61</v>
      </c>
      <c r="H209" s="345">
        <v>102</v>
      </c>
      <c r="I209" s="397">
        <v>1</v>
      </c>
      <c r="J209" s="340">
        <v>2023</v>
      </c>
      <c r="K209" s="237">
        <v>0.81</v>
      </c>
      <c r="L209" s="396" t="s">
        <v>133</v>
      </c>
      <c r="M209" s="238" t="s">
        <v>29</v>
      </c>
      <c r="N209" s="345">
        <v>50</v>
      </c>
      <c r="O209" s="344">
        <v>49</v>
      </c>
      <c r="P209" s="77"/>
      <c r="Q209" s="237"/>
      <c r="R209" s="343"/>
      <c r="S209" s="342"/>
      <c r="T209" s="341"/>
      <c r="U209" s="340"/>
      <c r="V209" s="339"/>
      <c r="W209" s="338"/>
      <c r="X209" s="77">
        <v>1</v>
      </c>
      <c r="Y209" s="78"/>
      <c r="Z209" s="337"/>
    </row>
    <row r="210" spans="1:26" s="3" customFormat="1" ht="21.75" customHeight="1" x14ac:dyDescent="0.2">
      <c r="A210" s="6"/>
      <c r="B210" s="399" t="s">
        <v>196</v>
      </c>
      <c r="C210" s="236">
        <v>8</v>
      </c>
      <c r="D210" s="406">
        <v>37</v>
      </c>
      <c r="E210" s="237">
        <v>0.12</v>
      </c>
      <c r="F210" s="210" t="s">
        <v>176</v>
      </c>
      <c r="G210" s="214">
        <v>85</v>
      </c>
      <c r="H210" s="345">
        <v>15</v>
      </c>
      <c r="I210" s="397">
        <v>1</v>
      </c>
      <c r="J210" s="340">
        <v>2023</v>
      </c>
      <c r="K210" s="237">
        <v>0.12</v>
      </c>
      <c r="L210" s="396" t="s">
        <v>133</v>
      </c>
      <c r="M210" s="238" t="s">
        <v>29</v>
      </c>
      <c r="N210" s="345">
        <v>7</v>
      </c>
      <c r="O210" s="344">
        <v>47</v>
      </c>
      <c r="P210" s="77"/>
      <c r="Q210" s="237"/>
      <c r="R210" s="343"/>
      <c r="S210" s="342"/>
      <c r="T210" s="341"/>
      <c r="U210" s="340"/>
      <c r="V210" s="339"/>
      <c r="W210" s="338"/>
      <c r="X210" s="77">
        <v>1</v>
      </c>
      <c r="Y210" s="78"/>
      <c r="Z210" s="337"/>
    </row>
    <row r="211" spans="1:26" s="3" customFormat="1" ht="21.75" customHeight="1" x14ac:dyDescent="0.2">
      <c r="A211" s="6"/>
      <c r="B211" s="399" t="s">
        <v>196</v>
      </c>
      <c r="C211" s="236">
        <v>8</v>
      </c>
      <c r="D211" s="406">
        <v>87</v>
      </c>
      <c r="E211" s="237">
        <v>0.08</v>
      </c>
      <c r="F211" s="238" t="s">
        <v>124</v>
      </c>
      <c r="G211" s="214">
        <v>39</v>
      </c>
      <c r="H211" s="345">
        <v>22</v>
      </c>
      <c r="I211" s="397">
        <v>1</v>
      </c>
      <c r="J211" s="340">
        <v>2023</v>
      </c>
      <c r="K211" s="237">
        <v>0.08</v>
      </c>
      <c r="L211" s="396" t="s">
        <v>133</v>
      </c>
      <c r="M211" s="238" t="s">
        <v>29</v>
      </c>
      <c r="N211" s="345">
        <v>5</v>
      </c>
      <c r="O211" s="344">
        <v>23</v>
      </c>
      <c r="P211" s="77"/>
      <c r="Q211" s="237"/>
      <c r="R211" s="343"/>
      <c r="S211" s="342"/>
      <c r="T211" s="341"/>
      <c r="U211" s="340"/>
      <c r="V211" s="339"/>
      <c r="W211" s="338"/>
      <c r="X211" s="77">
        <v>1</v>
      </c>
      <c r="Y211" s="78"/>
      <c r="Z211" s="337"/>
    </row>
    <row r="212" spans="1:26" s="3" customFormat="1" ht="21.75" customHeight="1" x14ac:dyDescent="0.2">
      <c r="A212" s="6"/>
      <c r="B212" s="399" t="s">
        <v>196</v>
      </c>
      <c r="C212" s="236">
        <v>8</v>
      </c>
      <c r="D212" s="406">
        <v>111</v>
      </c>
      <c r="E212" s="237">
        <v>0.96</v>
      </c>
      <c r="F212" s="238" t="s">
        <v>265</v>
      </c>
      <c r="G212" s="214">
        <v>70</v>
      </c>
      <c r="H212" s="345">
        <v>133</v>
      </c>
      <c r="I212" s="397">
        <v>1</v>
      </c>
      <c r="J212" s="340">
        <v>2023</v>
      </c>
      <c r="K212" s="237">
        <v>0.96</v>
      </c>
      <c r="L212" s="396" t="s">
        <v>133</v>
      </c>
      <c r="M212" s="238" t="s">
        <v>29</v>
      </c>
      <c r="N212" s="345">
        <v>60</v>
      </c>
      <c r="O212" s="344">
        <v>45</v>
      </c>
      <c r="P212" s="77"/>
      <c r="Q212" s="237"/>
      <c r="R212" s="343"/>
      <c r="S212" s="342"/>
      <c r="T212" s="341"/>
      <c r="U212" s="340"/>
      <c r="V212" s="339"/>
      <c r="W212" s="338"/>
      <c r="X212" s="77">
        <v>1</v>
      </c>
      <c r="Y212" s="78"/>
      <c r="Z212" s="337"/>
    </row>
    <row r="213" spans="1:26" s="3" customFormat="1" ht="21.75" customHeight="1" x14ac:dyDescent="0.2">
      <c r="A213" s="6"/>
      <c r="B213" s="399" t="s">
        <v>196</v>
      </c>
      <c r="C213" s="236">
        <v>8</v>
      </c>
      <c r="D213" s="406">
        <v>157</v>
      </c>
      <c r="E213" s="237">
        <v>0.28000000000000003</v>
      </c>
      <c r="F213" s="238" t="s">
        <v>265</v>
      </c>
      <c r="G213" s="214">
        <v>61</v>
      </c>
      <c r="H213" s="345">
        <v>35</v>
      </c>
      <c r="I213" s="397">
        <v>1</v>
      </c>
      <c r="J213" s="340">
        <v>2023</v>
      </c>
      <c r="K213" s="237">
        <v>0.28000000000000003</v>
      </c>
      <c r="L213" s="396" t="s">
        <v>133</v>
      </c>
      <c r="M213" s="238" t="s">
        <v>29</v>
      </c>
      <c r="N213" s="345">
        <v>17</v>
      </c>
      <c r="O213" s="394">
        <v>33</v>
      </c>
      <c r="P213" s="77"/>
      <c r="Q213" s="237"/>
      <c r="R213" s="343"/>
      <c r="S213" s="342"/>
      <c r="T213" s="341"/>
      <c r="U213" s="340"/>
      <c r="V213" s="339"/>
      <c r="W213" s="338"/>
      <c r="X213" s="77">
        <v>1</v>
      </c>
      <c r="Y213" s="78"/>
      <c r="Z213" s="337"/>
    </row>
    <row r="214" spans="1:26" s="3" customFormat="1" ht="21.75" customHeight="1" x14ac:dyDescent="0.2">
      <c r="A214" s="6"/>
      <c r="B214" s="399" t="s">
        <v>196</v>
      </c>
      <c r="C214" s="236">
        <v>7</v>
      </c>
      <c r="D214" s="406">
        <v>105</v>
      </c>
      <c r="E214" s="237">
        <v>0.6</v>
      </c>
      <c r="F214" s="238" t="s">
        <v>265</v>
      </c>
      <c r="G214" s="214">
        <v>70</v>
      </c>
      <c r="H214" s="345">
        <v>83</v>
      </c>
      <c r="I214" s="397">
        <v>1</v>
      </c>
      <c r="J214" s="348">
        <v>2024</v>
      </c>
      <c r="K214" s="237">
        <v>0.6</v>
      </c>
      <c r="L214" s="396" t="s">
        <v>133</v>
      </c>
      <c r="M214" s="238" t="s">
        <v>29</v>
      </c>
      <c r="N214" s="395">
        <v>27</v>
      </c>
      <c r="O214" s="394">
        <v>33</v>
      </c>
      <c r="P214" s="77"/>
      <c r="Q214" s="237"/>
      <c r="R214" s="343"/>
      <c r="S214" s="342"/>
      <c r="T214" s="341"/>
      <c r="U214" s="340"/>
      <c r="V214" s="339"/>
      <c r="W214" s="338"/>
      <c r="X214" s="77">
        <v>1</v>
      </c>
      <c r="Y214" s="78"/>
      <c r="Z214" s="337"/>
    </row>
    <row r="215" spans="1:26" s="3" customFormat="1" ht="21.75" customHeight="1" x14ac:dyDescent="0.2">
      <c r="A215" s="6"/>
      <c r="B215" s="399" t="s">
        <v>196</v>
      </c>
      <c r="C215" s="236">
        <v>7</v>
      </c>
      <c r="D215" s="406">
        <v>153</v>
      </c>
      <c r="E215" s="237">
        <v>0.24</v>
      </c>
      <c r="F215" s="238" t="s">
        <v>265</v>
      </c>
      <c r="G215" s="214">
        <v>70</v>
      </c>
      <c r="H215" s="395">
        <v>33</v>
      </c>
      <c r="I215" s="397">
        <v>1</v>
      </c>
      <c r="J215" s="348">
        <v>2024</v>
      </c>
      <c r="K215" s="237">
        <v>0.24</v>
      </c>
      <c r="L215" s="396" t="s">
        <v>133</v>
      </c>
      <c r="M215" s="238" t="s">
        <v>29</v>
      </c>
      <c r="N215" s="395">
        <v>11</v>
      </c>
      <c r="O215" s="394">
        <v>33</v>
      </c>
      <c r="P215" s="77"/>
      <c r="Q215" s="237"/>
      <c r="R215" s="343"/>
      <c r="S215" s="342"/>
      <c r="T215" s="341"/>
      <c r="U215" s="340"/>
      <c r="V215" s="339"/>
      <c r="W215" s="338"/>
      <c r="X215" s="77">
        <v>1</v>
      </c>
      <c r="Y215" s="78"/>
      <c r="Z215" s="337"/>
    </row>
    <row r="216" spans="1:26" s="3" customFormat="1" ht="21.75" customHeight="1" x14ac:dyDescent="0.2">
      <c r="A216" s="6"/>
      <c r="B216" s="399" t="s">
        <v>196</v>
      </c>
      <c r="C216" s="236">
        <v>7</v>
      </c>
      <c r="D216" s="406">
        <v>174</v>
      </c>
      <c r="E216" s="237">
        <v>1.32</v>
      </c>
      <c r="F216" s="238" t="s">
        <v>122</v>
      </c>
      <c r="G216" s="214">
        <v>53</v>
      </c>
      <c r="H216" s="345">
        <v>456</v>
      </c>
      <c r="I216" s="397">
        <v>1</v>
      </c>
      <c r="J216" s="348">
        <v>2024</v>
      </c>
      <c r="K216" s="237">
        <v>1.32</v>
      </c>
      <c r="L216" s="396" t="s">
        <v>133</v>
      </c>
      <c r="M216" s="238" t="s">
        <v>29</v>
      </c>
      <c r="N216" s="395">
        <v>150</v>
      </c>
      <c r="O216" s="394">
        <v>33</v>
      </c>
      <c r="P216" s="77"/>
      <c r="Q216" s="237"/>
      <c r="R216" s="343"/>
      <c r="S216" s="342"/>
      <c r="T216" s="341"/>
      <c r="U216" s="340"/>
      <c r="V216" s="339"/>
      <c r="W216" s="338"/>
      <c r="X216" s="77">
        <v>1</v>
      </c>
      <c r="Y216" s="78"/>
      <c r="Z216" s="337"/>
    </row>
    <row r="217" spans="1:26" s="3" customFormat="1" ht="21.75" customHeight="1" x14ac:dyDescent="0.2">
      <c r="A217" s="6"/>
      <c r="B217" s="399" t="s">
        <v>196</v>
      </c>
      <c r="C217" s="236">
        <v>7</v>
      </c>
      <c r="D217" s="406">
        <v>192</v>
      </c>
      <c r="E217" s="237">
        <v>0.24</v>
      </c>
      <c r="F217" s="238" t="s">
        <v>122</v>
      </c>
      <c r="G217" s="214">
        <v>48</v>
      </c>
      <c r="H217" s="345">
        <v>78</v>
      </c>
      <c r="I217" s="397">
        <v>1</v>
      </c>
      <c r="J217" s="348">
        <v>2024</v>
      </c>
      <c r="K217" s="237">
        <v>0.24</v>
      </c>
      <c r="L217" s="396" t="s">
        <v>133</v>
      </c>
      <c r="M217" s="238" t="s">
        <v>29</v>
      </c>
      <c r="N217" s="345">
        <v>26</v>
      </c>
      <c r="O217" s="394">
        <v>33</v>
      </c>
      <c r="P217" s="77"/>
      <c r="Q217" s="237"/>
      <c r="R217" s="343"/>
      <c r="S217" s="342"/>
      <c r="T217" s="341"/>
      <c r="U217" s="340"/>
      <c r="V217" s="339"/>
      <c r="W217" s="338"/>
      <c r="X217" s="77">
        <v>1</v>
      </c>
      <c r="Y217" s="78"/>
      <c r="Z217" s="337"/>
    </row>
    <row r="218" spans="1:26" s="3" customFormat="1" ht="21.75" customHeight="1" x14ac:dyDescent="0.2">
      <c r="A218" s="6"/>
      <c r="B218" s="399" t="s">
        <v>196</v>
      </c>
      <c r="C218" s="236">
        <v>7</v>
      </c>
      <c r="D218" s="406">
        <v>204</v>
      </c>
      <c r="E218" s="237">
        <v>1.92</v>
      </c>
      <c r="F218" s="238" t="s">
        <v>122</v>
      </c>
      <c r="G218" s="214">
        <v>46</v>
      </c>
      <c r="H218" s="345">
        <v>607</v>
      </c>
      <c r="I218" s="397">
        <v>1</v>
      </c>
      <c r="J218" s="348">
        <v>2024</v>
      </c>
      <c r="K218" s="237">
        <v>1.92</v>
      </c>
      <c r="L218" s="396" t="s">
        <v>133</v>
      </c>
      <c r="M218" s="238" t="s">
        <v>29</v>
      </c>
      <c r="N218" s="345">
        <v>200</v>
      </c>
      <c r="O218" s="394">
        <v>33</v>
      </c>
      <c r="P218" s="77"/>
      <c r="Q218" s="237"/>
      <c r="R218" s="343"/>
      <c r="S218" s="342"/>
      <c r="T218" s="341"/>
      <c r="U218" s="340"/>
      <c r="V218" s="339"/>
      <c r="W218" s="338"/>
      <c r="X218" s="77">
        <v>1</v>
      </c>
      <c r="Y218" s="78"/>
      <c r="Z218" s="337"/>
    </row>
    <row r="219" spans="1:26" s="3" customFormat="1" ht="21.75" customHeight="1" x14ac:dyDescent="0.2">
      <c r="A219" s="6"/>
      <c r="B219" s="399" t="s">
        <v>196</v>
      </c>
      <c r="C219" s="236">
        <v>7</v>
      </c>
      <c r="D219" s="406">
        <v>208</v>
      </c>
      <c r="E219" s="237">
        <v>1.1599999999999999</v>
      </c>
      <c r="F219" s="238" t="s">
        <v>122</v>
      </c>
      <c r="G219" s="214">
        <v>45</v>
      </c>
      <c r="H219" s="345">
        <v>362</v>
      </c>
      <c r="I219" s="397">
        <v>1</v>
      </c>
      <c r="J219" s="348">
        <v>2024</v>
      </c>
      <c r="K219" s="237">
        <v>1.1599999999999999</v>
      </c>
      <c r="L219" s="396" t="s">
        <v>133</v>
      </c>
      <c r="M219" s="238" t="s">
        <v>29</v>
      </c>
      <c r="N219" s="395">
        <v>119</v>
      </c>
      <c r="O219" s="394">
        <v>33</v>
      </c>
      <c r="P219" s="77"/>
      <c r="Q219" s="237"/>
      <c r="R219" s="343"/>
      <c r="S219" s="342"/>
      <c r="T219" s="341"/>
      <c r="U219" s="340"/>
      <c r="V219" s="339"/>
      <c r="W219" s="338"/>
      <c r="X219" s="77">
        <v>1</v>
      </c>
      <c r="Y219" s="78"/>
      <c r="Z219" s="337"/>
    </row>
    <row r="220" spans="1:26" s="3" customFormat="1" ht="21.75" customHeight="1" x14ac:dyDescent="0.2">
      <c r="A220" s="6"/>
      <c r="B220" s="399" t="s">
        <v>196</v>
      </c>
      <c r="C220" s="236">
        <v>7</v>
      </c>
      <c r="D220" s="406">
        <v>215</v>
      </c>
      <c r="E220" s="237">
        <v>0.16</v>
      </c>
      <c r="F220" s="238" t="s">
        <v>122</v>
      </c>
      <c r="G220" s="214">
        <v>44</v>
      </c>
      <c r="H220" s="345">
        <v>49</v>
      </c>
      <c r="I220" s="397">
        <v>1</v>
      </c>
      <c r="J220" s="348">
        <v>2024</v>
      </c>
      <c r="K220" s="237">
        <v>0.16</v>
      </c>
      <c r="L220" s="396" t="s">
        <v>133</v>
      </c>
      <c r="M220" s="238" t="s">
        <v>29</v>
      </c>
      <c r="N220" s="395">
        <v>16</v>
      </c>
      <c r="O220" s="394">
        <v>33</v>
      </c>
      <c r="P220" s="77"/>
      <c r="Q220" s="237"/>
      <c r="R220" s="343"/>
      <c r="S220" s="342"/>
      <c r="T220" s="341"/>
      <c r="U220" s="340"/>
      <c r="V220" s="339"/>
      <c r="W220" s="338"/>
      <c r="X220" s="77">
        <v>1</v>
      </c>
      <c r="Y220" s="78"/>
      <c r="Z220" s="337"/>
    </row>
    <row r="221" spans="1:26" s="3" customFormat="1" ht="21.75" customHeight="1" x14ac:dyDescent="0.2">
      <c r="A221" s="6"/>
      <c r="B221" s="399" t="s">
        <v>196</v>
      </c>
      <c r="C221" s="236">
        <v>7</v>
      </c>
      <c r="D221" s="406">
        <v>226</v>
      </c>
      <c r="E221" s="237">
        <v>0.84</v>
      </c>
      <c r="F221" s="238" t="s">
        <v>122</v>
      </c>
      <c r="G221" s="214">
        <v>51</v>
      </c>
      <c r="H221" s="345">
        <v>283</v>
      </c>
      <c r="I221" s="397">
        <v>1</v>
      </c>
      <c r="J221" s="348">
        <v>2024</v>
      </c>
      <c r="K221" s="237">
        <v>0.84</v>
      </c>
      <c r="L221" s="396" t="s">
        <v>133</v>
      </c>
      <c r="M221" s="238" t="s">
        <v>29</v>
      </c>
      <c r="N221" s="395">
        <v>93</v>
      </c>
      <c r="O221" s="394">
        <v>33</v>
      </c>
      <c r="P221" s="77"/>
      <c r="Q221" s="237"/>
      <c r="R221" s="343"/>
      <c r="S221" s="342"/>
      <c r="T221" s="341"/>
      <c r="U221" s="340"/>
      <c r="V221" s="339"/>
      <c r="W221" s="338"/>
      <c r="X221" s="77">
        <v>1</v>
      </c>
      <c r="Y221" s="78"/>
      <c r="Z221" s="337"/>
    </row>
    <row r="222" spans="1:26" s="3" customFormat="1" ht="21.75" customHeight="1" x14ac:dyDescent="0.2">
      <c r="A222" s="6"/>
      <c r="B222" s="399" t="s">
        <v>196</v>
      </c>
      <c r="C222" s="236">
        <v>7</v>
      </c>
      <c r="D222" s="406">
        <v>227</v>
      </c>
      <c r="E222" s="237">
        <v>0.72</v>
      </c>
      <c r="F222" s="238" t="s">
        <v>265</v>
      </c>
      <c r="G222" s="214">
        <v>71</v>
      </c>
      <c r="H222" s="345">
        <v>101</v>
      </c>
      <c r="I222" s="397">
        <v>1</v>
      </c>
      <c r="J222" s="348">
        <v>2024</v>
      </c>
      <c r="K222" s="237">
        <v>0.72</v>
      </c>
      <c r="L222" s="396" t="s">
        <v>133</v>
      </c>
      <c r="M222" s="238" t="s">
        <v>29</v>
      </c>
      <c r="N222" s="395">
        <v>33</v>
      </c>
      <c r="O222" s="394">
        <v>33</v>
      </c>
      <c r="P222" s="77"/>
      <c r="Q222" s="237"/>
      <c r="R222" s="343"/>
      <c r="S222" s="342"/>
      <c r="T222" s="341"/>
      <c r="U222" s="340"/>
      <c r="V222" s="339"/>
      <c r="W222" s="338"/>
      <c r="X222" s="77">
        <v>1</v>
      </c>
      <c r="Y222" s="78"/>
      <c r="Z222" s="337"/>
    </row>
    <row r="223" spans="1:26" s="3" customFormat="1" ht="21.75" customHeight="1" x14ac:dyDescent="0.2">
      <c r="A223" s="6"/>
      <c r="B223" s="399" t="s">
        <v>196</v>
      </c>
      <c r="C223" s="236">
        <v>7</v>
      </c>
      <c r="D223" s="406">
        <v>228</v>
      </c>
      <c r="E223" s="237">
        <v>0.4</v>
      </c>
      <c r="F223" s="238" t="s">
        <v>265</v>
      </c>
      <c r="G223" s="214">
        <v>70</v>
      </c>
      <c r="H223" s="345">
        <v>55</v>
      </c>
      <c r="I223" s="397">
        <v>1</v>
      </c>
      <c r="J223" s="348">
        <v>2024</v>
      </c>
      <c r="K223" s="237">
        <v>0.4</v>
      </c>
      <c r="L223" s="396" t="s">
        <v>133</v>
      </c>
      <c r="M223" s="238" t="s">
        <v>29</v>
      </c>
      <c r="N223" s="395">
        <v>18</v>
      </c>
      <c r="O223" s="394">
        <v>33</v>
      </c>
      <c r="P223" s="77"/>
      <c r="Q223" s="237"/>
      <c r="R223" s="343"/>
      <c r="S223" s="342"/>
      <c r="T223" s="341"/>
      <c r="U223" s="340"/>
      <c r="V223" s="339"/>
      <c r="W223" s="338"/>
      <c r="X223" s="77">
        <v>1</v>
      </c>
      <c r="Y223" s="78"/>
      <c r="Z223" s="337"/>
    </row>
    <row r="224" spans="1:26" s="3" customFormat="1" ht="21.75" customHeight="1" x14ac:dyDescent="0.2">
      <c r="A224" s="6"/>
      <c r="B224" s="399" t="s">
        <v>196</v>
      </c>
      <c r="C224" s="236">
        <v>7</v>
      </c>
      <c r="D224" s="406">
        <v>237</v>
      </c>
      <c r="E224" s="237">
        <v>0.32</v>
      </c>
      <c r="F224" s="238" t="s">
        <v>201</v>
      </c>
      <c r="G224" s="214">
        <v>42</v>
      </c>
      <c r="H224" s="345">
        <v>88</v>
      </c>
      <c r="I224" s="397">
        <v>1</v>
      </c>
      <c r="J224" s="348">
        <v>2024</v>
      </c>
      <c r="K224" s="237">
        <v>0.32</v>
      </c>
      <c r="L224" s="396" t="s">
        <v>133</v>
      </c>
      <c r="M224" s="238" t="s">
        <v>29</v>
      </c>
      <c r="N224" s="395">
        <v>29</v>
      </c>
      <c r="O224" s="394">
        <v>33</v>
      </c>
      <c r="P224" s="77"/>
      <c r="Q224" s="237"/>
      <c r="R224" s="343"/>
      <c r="S224" s="342"/>
      <c r="T224" s="341"/>
      <c r="U224" s="340"/>
      <c r="V224" s="339"/>
      <c r="W224" s="338"/>
      <c r="X224" s="77">
        <v>1</v>
      </c>
      <c r="Y224" s="78"/>
      <c r="Z224" s="337"/>
    </row>
    <row r="225" spans="1:26" s="3" customFormat="1" ht="21.75" customHeight="1" x14ac:dyDescent="0.2">
      <c r="A225" s="6"/>
      <c r="B225" s="399" t="s">
        <v>196</v>
      </c>
      <c r="C225" s="236">
        <v>7</v>
      </c>
      <c r="D225" s="406">
        <v>241</v>
      </c>
      <c r="E225" s="237">
        <v>0.6</v>
      </c>
      <c r="F225" s="238" t="s">
        <v>122</v>
      </c>
      <c r="G225" s="214">
        <v>40</v>
      </c>
      <c r="H225" s="345">
        <v>174</v>
      </c>
      <c r="I225" s="397">
        <v>1</v>
      </c>
      <c r="J225" s="348">
        <v>2024</v>
      </c>
      <c r="K225" s="237">
        <v>0.6</v>
      </c>
      <c r="L225" s="396" t="s">
        <v>133</v>
      </c>
      <c r="M225" s="238" t="s">
        <v>29</v>
      </c>
      <c r="N225" s="395">
        <v>57</v>
      </c>
      <c r="O225" s="394">
        <v>33</v>
      </c>
      <c r="P225" s="77"/>
      <c r="Q225" s="237"/>
      <c r="R225" s="343"/>
      <c r="S225" s="342"/>
      <c r="T225" s="341"/>
      <c r="U225" s="340"/>
      <c r="V225" s="339"/>
      <c r="W225" s="338"/>
      <c r="X225" s="77">
        <v>1</v>
      </c>
      <c r="Y225" s="78"/>
      <c r="Z225" s="337"/>
    </row>
    <row r="226" spans="1:26" s="3" customFormat="1" ht="21.75" customHeight="1" x14ac:dyDescent="0.2">
      <c r="A226" s="6"/>
      <c r="B226" s="399" t="s">
        <v>196</v>
      </c>
      <c r="C226" s="236">
        <v>7</v>
      </c>
      <c r="D226" s="406">
        <v>242</v>
      </c>
      <c r="E226" s="237">
        <v>1.44</v>
      </c>
      <c r="F226" s="238" t="s">
        <v>122</v>
      </c>
      <c r="G226" s="214">
        <v>40</v>
      </c>
      <c r="H226" s="345">
        <v>418</v>
      </c>
      <c r="I226" s="397">
        <v>1</v>
      </c>
      <c r="J226" s="348">
        <v>2024</v>
      </c>
      <c r="K226" s="237">
        <v>1.44</v>
      </c>
      <c r="L226" s="396" t="s">
        <v>133</v>
      </c>
      <c r="M226" s="238" t="s">
        <v>29</v>
      </c>
      <c r="N226" s="345">
        <v>138</v>
      </c>
      <c r="O226" s="394">
        <v>33</v>
      </c>
      <c r="P226" s="77"/>
      <c r="Q226" s="237"/>
      <c r="R226" s="343"/>
      <c r="S226" s="342"/>
      <c r="T226" s="341"/>
      <c r="U226" s="340"/>
      <c r="V226" s="339"/>
      <c r="W226" s="338"/>
      <c r="X226" s="77">
        <v>1</v>
      </c>
      <c r="Y226" s="78"/>
      <c r="Z226" s="337"/>
    </row>
    <row r="227" spans="1:26" s="3" customFormat="1" ht="21.75" customHeight="1" x14ac:dyDescent="0.2">
      <c r="A227" s="6"/>
      <c r="B227" s="399" t="s">
        <v>196</v>
      </c>
      <c r="C227" s="236">
        <v>7</v>
      </c>
      <c r="D227" s="406">
        <v>273</v>
      </c>
      <c r="E227" s="237">
        <v>1.4</v>
      </c>
      <c r="F227" s="238" t="s">
        <v>265</v>
      </c>
      <c r="G227" s="214">
        <v>70</v>
      </c>
      <c r="H227" s="345">
        <v>194</v>
      </c>
      <c r="I227" s="397">
        <v>1</v>
      </c>
      <c r="J227" s="348">
        <v>2024</v>
      </c>
      <c r="K227" s="237">
        <v>1.4</v>
      </c>
      <c r="L227" s="396" t="s">
        <v>133</v>
      </c>
      <c r="M227" s="238" t="s">
        <v>29</v>
      </c>
      <c r="N227" s="395">
        <v>64</v>
      </c>
      <c r="O227" s="394">
        <v>33</v>
      </c>
      <c r="P227" s="77"/>
      <c r="Q227" s="237"/>
      <c r="R227" s="343"/>
      <c r="S227" s="342"/>
      <c r="T227" s="341"/>
      <c r="U227" s="340"/>
      <c r="V227" s="339"/>
      <c r="W227" s="338"/>
      <c r="X227" s="77">
        <v>1</v>
      </c>
      <c r="Y227" s="78"/>
      <c r="Z227" s="337"/>
    </row>
    <row r="228" spans="1:26" s="3" customFormat="1" ht="21.75" customHeight="1" x14ac:dyDescent="0.2">
      <c r="A228" s="6"/>
      <c r="B228" s="399" t="s">
        <v>196</v>
      </c>
      <c r="C228" s="236">
        <v>7</v>
      </c>
      <c r="D228" s="406">
        <v>202</v>
      </c>
      <c r="E228" s="237">
        <v>0.76</v>
      </c>
      <c r="F228" s="238" t="s">
        <v>124</v>
      </c>
      <c r="G228" s="214">
        <v>46</v>
      </c>
      <c r="H228" s="345">
        <v>245</v>
      </c>
      <c r="I228" s="397">
        <v>1</v>
      </c>
      <c r="J228" s="365">
        <v>2024</v>
      </c>
      <c r="K228" s="384"/>
      <c r="L228" s="388" t="s">
        <v>133</v>
      </c>
      <c r="M228" s="387" t="s">
        <v>29</v>
      </c>
      <c r="N228" s="361">
        <v>81</v>
      </c>
      <c r="O228" s="385">
        <v>33</v>
      </c>
      <c r="P228" s="213">
        <v>2024</v>
      </c>
      <c r="Q228" s="347">
        <v>0.76</v>
      </c>
      <c r="R228" s="358" t="s">
        <v>202</v>
      </c>
      <c r="S228" s="357" t="s">
        <v>122</v>
      </c>
      <c r="T228" s="356">
        <v>1740</v>
      </c>
      <c r="U228" s="348">
        <v>2025</v>
      </c>
      <c r="V228" s="355" t="s">
        <v>125</v>
      </c>
      <c r="W228" s="359">
        <v>8</v>
      </c>
      <c r="X228" s="77">
        <v>1</v>
      </c>
      <c r="Y228" s="78"/>
      <c r="Z228" s="353" t="s">
        <v>182</v>
      </c>
    </row>
    <row r="229" spans="1:26" s="3" customFormat="1" ht="21.75" customHeight="1" x14ac:dyDescent="0.2">
      <c r="A229" s="6"/>
      <c r="B229" s="399" t="s">
        <v>196</v>
      </c>
      <c r="C229" s="236">
        <v>7</v>
      </c>
      <c r="D229" s="406">
        <v>230</v>
      </c>
      <c r="E229" s="237">
        <v>0.8</v>
      </c>
      <c r="F229" s="238" t="s">
        <v>201</v>
      </c>
      <c r="G229" s="214">
        <v>40</v>
      </c>
      <c r="H229" s="345">
        <v>214</v>
      </c>
      <c r="I229" s="397">
        <v>1</v>
      </c>
      <c r="J229" s="348">
        <v>2024</v>
      </c>
      <c r="K229" s="237">
        <v>0.8</v>
      </c>
      <c r="L229" s="396" t="s">
        <v>133</v>
      </c>
      <c r="M229" s="238" t="s">
        <v>29</v>
      </c>
      <c r="N229" s="345">
        <v>71</v>
      </c>
      <c r="O229" s="394">
        <v>33</v>
      </c>
      <c r="P229" s="77"/>
      <c r="Q229" s="237"/>
      <c r="R229" s="343"/>
      <c r="S229" s="342"/>
      <c r="T229" s="341"/>
      <c r="U229" s="340"/>
      <c r="V229" s="339"/>
      <c r="W229" s="338"/>
      <c r="X229" s="77">
        <v>1</v>
      </c>
      <c r="Y229" s="78"/>
      <c r="Z229" s="337"/>
    </row>
    <row r="230" spans="1:26" s="3" customFormat="1" ht="21.75" customHeight="1" x14ac:dyDescent="0.2">
      <c r="A230" s="6"/>
      <c r="B230" s="399" t="s">
        <v>196</v>
      </c>
      <c r="C230" s="236">
        <v>7</v>
      </c>
      <c r="D230" s="406">
        <v>231</v>
      </c>
      <c r="E230" s="237">
        <v>0.36</v>
      </c>
      <c r="F230" s="238" t="s">
        <v>122</v>
      </c>
      <c r="G230" s="214">
        <v>60</v>
      </c>
      <c r="H230" s="345">
        <v>134</v>
      </c>
      <c r="I230" s="397">
        <v>1</v>
      </c>
      <c r="J230" s="365">
        <v>2024</v>
      </c>
      <c r="K230" s="237"/>
      <c r="L230" s="388" t="s">
        <v>133</v>
      </c>
      <c r="M230" s="387" t="s">
        <v>29</v>
      </c>
      <c r="N230" s="386">
        <v>44</v>
      </c>
      <c r="O230" s="385">
        <v>33</v>
      </c>
      <c r="P230" s="213">
        <v>2024</v>
      </c>
      <c r="Q230" s="347">
        <v>0.36</v>
      </c>
      <c r="R230" s="358" t="s">
        <v>202</v>
      </c>
      <c r="S230" s="357" t="s">
        <v>122</v>
      </c>
      <c r="T230" s="356">
        <v>1740</v>
      </c>
      <c r="U230" s="348">
        <v>2025</v>
      </c>
      <c r="V230" s="355" t="s">
        <v>125</v>
      </c>
      <c r="W230" s="359">
        <v>8</v>
      </c>
      <c r="X230" s="77">
        <v>1</v>
      </c>
      <c r="Y230" s="78"/>
      <c r="Z230" s="353" t="s">
        <v>182</v>
      </c>
    </row>
    <row r="231" spans="1:26" s="3" customFormat="1" ht="21.75" customHeight="1" x14ac:dyDescent="0.2">
      <c r="A231" s="6"/>
      <c r="B231" s="399" t="s">
        <v>196</v>
      </c>
      <c r="C231" s="236">
        <v>7</v>
      </c>
      <c r="D231" s="406">
        <v>232</v>
      </c>
      <c r="E231" s="237">
        <v>0.92</v>
      </c>
      <c r="F231" s="238" t="s">
        <v>265</v>
      </c>
      <c r="G231" s="214">
        <v>70</v>
      </c>
      <c r="H231" s="345">
        <v>127</v>
      </c>
      <c r="I231" s="397">
        <v>1</v>
      </c>
      <c r="J231" s="348">
        <v>2024</v>
      </c>
      <c r="K231" s="237">
        <v>0.92</v>
      </c>
      <c r="L231" s="396" t="s">
        <v>133</v>
      </c>
      <c r="M231" s="238" t="s">
        <v>29</v>
      </c>
      <c r="N231" s="395">
        <v>42</v>
      </c>
      <c r="O231" s="394">
        <v>33</v>
      </c>
      <c r="P231" s="77"/>
      <c r="Q231" s="237"/>
      <c r="R231" s="343"/>
      <c r="S231" s="342"/>
      <c r="T231" s="341"/>
      <c r="U231" s="340"/>
      <c r="V231" s="339"/>
      <c r="W231" s="338"/>
      <c r="X231" s="77">
        <v>1</v>
      </c>
      <c r="Y231" s="78"/>
      <c r="Z231" s="337"/>
    </row>
    <row r="232" spans="1:26" s="3" customFormat="1" ht="21.75" customHeight="1" x14ac:dyDescent="0.2">
      <c r="A232" s="6"/>
      <c r="B232" s="393" t="s">
        <v>196</v>
      </c>
      <c r="C232" s="392">
        <v>7</v>
      </c>
      <c r="D232" s="391">
        <v>258</v>
      </c>
      <c r="E232" s="384">
        <v>0.12</v>
      </c>
      <c r="F232" s="387" t="s">
        <v>271</v>
      </c>
      <c r="G232" s="390">
        <v>69</v>
      </c>
      <c r="H232" s="386">
        <v>21</v>
      </c>
      <c r="I232" s="389">
        <v>1</v>
      </c>
      <c r="J232" s="380">
        <v>2023</v>
      </c>
      <c r="K232" s="384"/>
      <c r="L232" s="388" t="s">
        <v>133</v>
      </c>
      <c r="M232" s="387" t="s">
        <v>29</v>
      </c>
      <c r="N232" s="386">
        <v>7</v>
      </c>
      <c r="O232" s="385">
        <v>33</v>
      </c>
      <c r="P232" s="377"/>
      <c r="Q232" s="384"/>
      <c r="R232" s="383"/>
      <c r="S232" s="382"/>
      <c r="T232" s="381"/>
      <c r="U232" s="380"/>
      <c r="V232" s="379"/>
      <c r="W232" s="378"/>
      <c r="X232" s="377">
        <v>1</v>
      </c>
      <c r="Y232" s="376"/>
      <c r="Z232" s="375"/>
    </row>
    <row r="233" spans="1:26" s="3" customFormat="1" ht="21.75" customHeight="1" x14ac:dyDescent="0.2">
      <c r="A233" s="6"/>
      <c r="B233" s="399" t="s">
        <v>196</v>
      </c>
      <c r="C233" s="236">
        <v>7</v>
      </c>
      <c r="D233" s="406">
        <v>283</v>
      </c>
      <c r="E233" s="237">
        <v>0.2</v>
      </c>
      <c r="F233" s="238" t="s">
        <v>122</v>
      </c>
      <c r="G233" s="214">
        <v>61</v>
      </c>
      <c r="H233" s="345">
        <v>75</v>
      </c>
      <c r="I233" s="397">
        <v>1</v>
      </c>
      <c r="J233" s="348">
        <v>2024</v>
      </c>
      <c r="K233" s="237">
        <v>0.2</v>
      </c>
      <c r="L233" s="396" t="s">
        <v>133</v>
      </c>
      <c r="M233" s="238" t="s">
        <v>29</v>
      </c>
      <c r="N233" s="345">
        <v>25</v>
      </c>
      <c r="O233" s="394">
        <v>33</v>
      </c>
      <c r="P233" s="77"/>
      <c r="Q233" s="237"/>
      <c r="R233" s="343"/>
      <c r="S233" s="342"/>
      <c r="T233" s="341"/>
      <c r="U233" s="340"/>
      <c r="V233" s="339"/>
      <c r="W233" s="338"/>
      <c r="X233" s="77">
        <v>1</v>
      </c>
      <c r="Y233" s="78"/>
      <c r="Z233" s="337"/>
    </row>
    <row r="234" spans="1:26" s="3" customFormat="1" ht="21.75" customHeight="1" x14ac:dyDescent="0.2">
      <c r="A234" s="6"/>
      <c r="B234" s="352" t="s">
        <v>196</v>
      </c>
      <c r="C234" s="428">
        <v>7</v>
      </c>
      <c r="D234" s="427">
        <v>102</v>
      </c>
      <c r="E234" s="426">
        <v>2.36</v>
      </c>
      <c r="F234" s="425" t="s">
        <v>188</v>
      </c>
      <c r="G234" s="424">
        <v>43</v>
      </c>
      <c r="H234" s="345">
        <v>729</v>
      </c>
      <c r="I234" s="349">
        <v>1</v>
      </c>
      <c r="J234" s="348">
        <v>2024</v>
      </c>
      <c r="K234" s="423">
        <v>2.36</v>
      </c>
      <c r="L234" s="422" t="s">
        <v>133</v>
      </c>
      <c r="M234" s="421" t="s">
        <v>29</v>
      </c>
      <c r="N234" s="345"/>
      <c r="O234" s="394"/>
      <c r="P234" s="77"/>
      <c r="Q234" s="237"/>
      <c r="R234" s="343"/>
      <c r="S234" s="342"/>
      <c r="T234" s="341"/>
      <c r="U234" s="340"/>
      <c r="V234" s="339"/>
      <c r="W234" s="338"/>
      <c r="X234" s="77"/>
      <c r="Y234" s="78"/>
      <c r="Z234" s="337"/>
    </row>
    <row r="235" spans="1:26" s="3" customFormat="1" ht="21.75" customHeight="1" x14ac:dyDescent="0.2">
      <c r="A235" s="6"/>
      <c r="B235" s="352" t="s">
        <v>196</v>
      </c>
      <c r="C235" s="428">
        <v>7</v>
      </c>
      <c r="D235" s="427">
        <v>187</v>
      </c>
      <c r="E235" s="426">
        <v>1.52</v>
      </c>
      <c r="F235" s="425" t="s">
        <v>187</v>
      </c>
      <c r="G235" s="424">
        <v>45</v>
      </c>
      <c r="H235" s="345">
        <v>480</v>
      </c>
      <c r="I235" s="349">
        <v>1</v>
      </c>
      <c r="J235" s="348">
        <v>2024</v>
      </c>
      <c r="K235" s="423">
        <v>1.52</v>
      </c>
      <c r="L235" s="422" t="s">
        <v>133</v>
      </c>
      <c r="M235" s="421" t="s">
        <v>29</v>
      </c>
      <c r="N235" s="345"/>
      <c r="O235" s="394"/>
      <c r="P235" s="77"/>
      <c r="Q235" s="237"/>
      <c r="R235" s="343"/>
      <c r="S235" s="342"/>
      <c r="T235" s="341"/>
      <c r="U235" s="340"/>
      <c r="V235" s="339"/>
      <c r="W235" s="338"/>
      <c r="X235" s="77"/>
      <c r="Y235" s="78"/>
      <c r="Z235" s="337"/>
    </row>
    <row r="236" spans="1:26" s="3" customFormat="1" ht="21.75" customHeight="1" x14ac:dyDescent="0.2">
      <c r="A236" s="6"/>
      <c r="B236" s="352" t="s">
        <v>196</v>
      </c>
      <c r="C236" s="428">
        <v>7</v>
      </c>
      <c r="D236" s="427">
        <v>248</v>
      </c>
      <c r="E236" s="426">
        <v>0.17</v>
      </c>
      <c r="F236" s="425" t="s">
        <v>270</v>
      </c>
      <c r="G236" s="424">
        <v>40</v>
      </c>
      <c r="H236" s="345">
        <v>35</v>
      </c>
      <c r="I236" s="349">
        <v>1</v>
      </c>
      <c r="J236" s="348">
        <v>2024</v>
      </c>
      <c r="K236" s="423">
        <v>0.17</v>
      </c>
      <c r="L236" s="422" t="s">
        <v>133</v>
      </c>
      <c r="M236" s="421" t="s">
        <v>29</v>
      </c>
      <c r="N236" s="345"/>
      <c r="O236" s="394"/>
      <c r="P236" s="77"/>
      <c r="Q236" s="237"/>
      <c r="R236" s="343"/>
      <c r="S236" s="342"/>
      <c r="T236" s="341"/>
      <c r="U236" s="340"/>
      <c r="V236" s="339"/>
      <c r="W236" s="338"/>
      <c r="X236" s="77"/>
      <c r="Y236" s="78"/>
      <c r="Z236" s="337"/>
    </row>
    <row r="237" spans="1:26" s="3" customFormat="1" ht="21.75" customHeight="1" x14ac:dyDescent="0.2">
      <c r="A237" s="6"/>
      <c r="B237" s="352" t="s">
        <v>196</v>
      </c>
      <c r="C237" s="428">
        <v>7</v>
      </c>
      <c r="D237" s="427">
        <v>212</v>
      </c>
      <c r="E237" s="426">
        <v>1.34</v>
      </c>
      <c r="F237" s="425" t="s">
        <v>187</v>
      </c>
      <c r="G237" s="424">
        <v>46</v>
      </c>
      <c r="H237" s="345">
        <v>379</v>
      </c>
      <c r="I237" s="349">
        <v>1</v>
      </c>
      <c r="J237" s="348">
        <v>2024</v>
      </c>
      <c r="K237" s="423">
        <v>1.34</v>
      </c>
      <c r="L237" s="422" t="s">
        <v>133</v>
      </c>
      <c r="M237" s="421" t="s">
        <v>29</v>
      </c>
      <c r="N237" s="345"/>
      <c r="O237" s="394"/>
      <c r="P237" s="77"/>
      <c r="Q237" s="237"/>
      <c r="R237" s="343"/>
      <c r="S237" s="342"/>
      <c r="T237" s="341"/>
      <c r="U237" s="340"/>
      <c r="V237" s="339"/>
      <c r="W237" s="338"/>
      <c r="X237" s="77"/>
      <c r="Y237" s="78"/>
      <c r="Z237" s="337"/>
    </row>
    <row r="238" spans="1:26" s="3" customFormat="1" ht="21.75" customHeight="1" x14ac:dyDescent="0.2">
      <c r="A238" s="6"/>
      <c r="B238" s="352" t="s">
        <v>196</v>
      </c>
      <c r="C238" s="428">
        <v>6</v>
      </c>
      <c r="D238" s="427">
        <v>36</v>
      </c>
      <c r="E238" s="426">
        <v>1.28</v>
      </c>
      <c r="F238" s="425" t="s">
        <v>269</v>
      </c>
      <c r="G238" s="424">
        <v>37</v>
      </c>
      <c r="H238" s="345">
        <v>244</v>
      </c>
      <c r="I238" s="349">
        <v>1</v>
      </c>
      <c r="J238" s="348">
        <v>2024</v>
      </c>
      <c r="K238" s="423">
        <v>1.28</v>
      </c>
      <c r="L238" s="422" t="s">
        <v>133</v>
      </c>
      <c r="M238" s="421" t="s">
        <v>29</v>
      </c>
      <c r="N238" s="345"/>
      <c r="O238" s="394"/>
      <c r="P238" s="77"/>
      <c r="Q238" s="237"/>
      <c r="R238" s="343"/>
      <c r="S238" s="342"/>
      <c r="T238" s="341"/>
      <c r="U238" s="340"/>
      <c r="V238" s="339"/>
      <c r="W238" s="338"/>
      <c r="X238" s="77"/>
      <c r="Y238" s="78"/>
      <c r="Z238" s="337"/>
    </row>
    <row r="239" spans="1:26" s="3" customFormat="1" ht="21.75" customHeight="1" x14ac:dyDescent="0.2">
      <c r="A239" s="6"/>
      <c r="B239" s="352" t="s">
        <v>196</v>
      </c>
      <c r="C239" s="428">
        <v>7</v>
      </c>
      <c r="D239" s="427">
        <v>34</v>
      </c>
      <c r="E239" s="426">
        <v>0.68</v>
      </c>
      <c r="F239" s="425" t="s">
        <v>176</v>
      </c>
      <c r="G239" s="424">
        <v>72</v>
      </c>
      <c r="H239" s="345"/>
      <c r="I239" s="349">
        <v>1</v>
      </c>
      <c r="J239" s="348">
        <v>2024</v>
      </c>
      <c r="K239" s="423">
        <v>0.68</v>
      </c>
      <c r="L239" s="422" t="s">
        <v>133</v>
      </c>
      <c r="M239" s="421" t="s">
        <v>29</v>
      </c>
      <c r="N239" s="345"/>
      <c r="O239" s="394"/>
      <c r="P239" s="77"/>
      <c r="Q239" s="237"/>
      <c r="R239" s="343"/>
      <c r="S239" s="342"/>
      <c r="T239" s="341"/>
      <c r="U239" s="340"/>
      <c r="V239" s="339"/>
      <c r="W239" s="338"/>
      <c r="X239" s="77"/>
      <c r="Y239" s="78"/>
      <c r="Z239" s="337"/>
    </row>
    <row r="240" spans="1:26" s="3" customFormat="1" ht="21.75" customHeight="1" x14ac:dyDescent="0.2">
      <c r="A240" s="6"/>
      <c r="B240" s="399" t="s">
        <v>268</v>
      </c>
      <c r="C240" s="413">
        <v>7</v>
      </c>
      <c r="D240" s="412">
        <v>227</v>
      </c>
      <c r="E240" s="411">
        <v>0.74</v>
      </c>
      <c r="F240" s="410" t="s">
        <v>176</v>
      </c>
      <c r="G240" s="409">
        <v>72</v>
      </c>
      <c r="H240" s="395">
        <v>159</v>
      </c>
      <c r="I240" s="397">
        <v>1</v>
      </c>
      <c r="J240" s="340"/>
      <c r="K240" s="237"/>
      <c r="L240" s="396"/>
      <c r="M240" s="238"/>
      <c r="N240" s="395"/>
      <c r="O240" s="394"/>
      <c r="P240" s="368">
        <v>2021</v>
      </c>
      <c r="Q240" s="347"/>
      <c r="R240" s="358" t="s">
        <v>146</v>
      </c>
      <c r="S240" s="357" t="s">
        <v>140</v>
      </c>
      <c r="T240" s="356">
        <v>2000</v>
      </c>
      <c r="U240" s="348">
        <v>2022</v>
      </c>
      <c r="V240" s="355" t="s">
        <v>125</v>
      </c>
      <c r="W240" s="344">
        <v>8</v>
      </c>
      <c r="X240" s="213">
        <v>1</v>
      </c>
      <c r="Y240" s="354"/>
      <c r="Z240" s="353" t="s">
        <v>266</v>
      </c>
    </row>
    <row r="241" spans="1:26" s="3" customFormat="1" ht="21.75" customHeight="1" x14ac:dyDescent="0.2">
      <c r="A241" s="6"/>
      <c r="B241" s="399" t="s">
        <v>268</v>
      </c>
      <c r="C241" s="413">
        <v>7</v>
      </c>
      <c r="D241" s="412">
        <v>273</v>
      </c>
      <c r="E241" s="411">
        <v>1.4</v>
      </c>
      <c r="F241" s="410" t="s">
        <v>176</v>
      </c>
      <c r="G241" s="409">
        <v>71</v>
      </c>
      <c r="H241" s="395">
        <v>336</v>
      </c>
      <c r="I241" s="397">
        <v>1</v>
      </c>
      <c r="J241" s="340"/>
      <c r="K241" s="237"/>
      <c r="L241" s="396"/>
      <c r="M241" s="238"/>
      <c r="N241" s="395"/>
      <c r="O241" s="394"/>
      <c r="P241" s="368">
        <v>2021</v>
      </c>
      <c r="Q241" s="237"/>
      <c r="R241" s="358" t="s">
        <v>146</v>
      </c>
      <c r="S241" s="357" t="s">
        <v>140</v>
      </c>
      <c r="T241" s="356">
        <v>2000</v>
      </c>
      <c r="U241" s="348">
        <v>2022</v>
      </c>
      <c r="V241" s="355" t="s">
        <v>125</v>
      </c>
      <c r="W241" s="344">
        <v>8</v>
      </c>
      <c r="X241" s="213">
        <v>1</v>
      </c>
      <c r="Y241" s="354"/>
      <c r="Z241" s="353" t="s">
        <v>266</v>
      </c>
    </row>
    <row r="242" spans="1:26" s="3" customFormat="1" ht="21.75" customHeight="1" x14ac:dyDescent="0.2">
      <c r="A242" s="6"/>
      <c r="B242" s="399" t="s">
        <v>268</v>
      </c>
      <c r="C242" s="413">
        <v>7</v>
      </c>
      <c r="D242" s="412">
        <v>152</v>
      </c>
      <c r="E242" s="411">
        <v>2.08</v>
      </c>
      <c r="F242" s="410" t="s">
        <v>176</v>
      </c>
      <c r="G242" s="409">
        <v>38</v>
      </c>
      <c r="H242" s="395">
        <v>336</v>
      </c>
      <c r="I242" s="397">
        <v>1</v>
      </c>
      <c r="J242" s="340"/>
      <c r="K242" s="237"/>
      <c r="L242" s="396"/>
      <c r="M242" s="238"/>
      <c r="N242" s="395"/>
      <c r="O242" s="394"/>
      <c r="P242" s="368">
        <v>2021</v>
      </c>
      <c r="Q242" s="237"/>
      <c r="R242" s="358" t="s">
        <v>146</v>
      </c>
      <c r="S242" s="357" t="s">
        <v>140</v>
      </c>
      <c r="T242" s="356">
        <v>2000</v>
      </c>
      <c r="U242" s="403">
        <v>2022</v>
      </c>
      <c r="V242" s="355" t="s">
        <v>125</v>
      </c>
      <c r="W242" s="344">
        <v>8</v>
      </c>
      <c r="X242" s="213">
        <v>1</v>
      </c>
      <c r="Y242" s="354"/>
      <c r="Z242" s="353" t="s">
        <v>266</v>
      </c>
    </row>
    <row r="243" spans="1:26" s="3" customFormat="1" ht="21.75" customHeight="1" x14ac:dyDescent="0.2">
      <c r="A243" s="6"/>
      <c r="B243" s="399" t="s">
        <v>196</v>
      </c>
      <c r="C243" s="420">
        <v>7</v>
      </c>
      <c r="D243" s="419">
        <v>159</v>
      </c>
      <c r="E243" s="418">
        <v>2.16</v>
      </c>
      <c r="F243" s="417" t="s">
        <v>176</v>
      </c>
      <c r="G243" s="416">
        <v>71</v>
      </c>
      <c r="H243" s="415">
        <v>78</v>
      </c>
      <c r="I243" s="414">
        <v>1</v>
      </c>
      <c r="J243" s="340"/>
      <c r="K243" s="237"/>
      <c r="L243" s="396"/>
      <c r="M243" s="238"/>
      <c r="N243" s="395"/>
      <c r="O243" s="394"/>
      <c r="P243" s="368">
        <v>2022</v>
      </c>
      <c r="Q243" s="237"/>
      <c r="R243" s="358" t="s">
        <v>146</v>
      </c>
      <c r="S243" s="357" t="s">
        <v>122</v>
      </c>
      <c r="T243" s="356">
        <v>2000</v>
      </c>
      <c r="U243" s="403">
        <v>2023</v>
      </c>
      <c r="V243" s="355" t="s">
        <v>125</v>
      </c>
      <c r="W243" s="359">
        <v>8</v>
      </c>
      <c r="X243" s="213">
        <v>1</v>
      </c>
      <c r="Y243" s="354"/>
      <c r="Z243" s="353" t="s">
        <v>147</v>
      </c>
    </row>
    <row r="244" spans="1:26" s="3" customFormat="1" ht="21.75" customHeight="1" x14ac:dyDescent="0.2">
      <c r="A244" s="6"/>
      <c r="B244" s="399" t="s">
        <v>196</v>
      </c>
      <c r="C244" s="413">
        <v>7</v>
      </c>
      <c r="D244" s="412">
        <v>277</v>
      </c>
      <c r="E244" s="411">
        <v>1.1599999999999999</v>
      </c>
      <c r="F244" s="410" t="s">
        <v>176</v>
      </c>
      <c r="G244" s="409">
        <v>51</v>
      </c>
      <c r="H244" s="395">
        <v>80</v>
      </c>
      <c r="I244" s="397">
        <v>1</v>
      </c>
      <c r="J244" s="340"/>
      <c r="K244" s="237"/>
      <c r="L244" s="396"/>
      <c r="M244" s="238"/>
      <c r="N244" s="395"/>
      <c r="O244" s="394"/>
      <c r="P244" s="368">
        <v>2022</v>
      </c>
      <c r="Q244" s="237"/>
      <c r="R244" s="358" t="s">
        <v>146</v>
      </c>
      <c r="S244" s="357" t="s">
        <v>267</v>
      </c>
      <c r="T244" s="356">
        <v>2000</v>
      </c>
      <c r="U244" s="403">
        <v>2023</v>
      </c>
      <c r="V244" s="355" t="s">
        <v>125</v>
      </c>
      <c r="W244" s="359">
        <v>8</v>
      </c>
      <c r="X244" s="213">
        <v>1</v>
      </c>
      <c r="Y244" s="354"/>
      <c r="Z244" s="353" t="s">
        <v>147</v>
      </c>
    </row>
    <row r="245" spans="1:26" s="3" customFormat="1" ht="21.75" customHeight="1" x14ac:dyDescent="0.2">
      <c r="A245" s="6"/>
      <c r="B245" s="399" t="s">
        <v>196</v>
      </c>
      <c r="C245" s="413">
        <v>7</v>
      </c>
      <c r="D245" s="412">
        <v>104</v>
      </c>
      <c r="E245" s="411">
        <v>2.36</v>
      </c>
      <c r="F245" s="410" t="s">
        <v>176</v>
      </c>
      <c r="G245" s="409">
        <v>71</v>
      </c>
      <c r="H245" s="386">
        <v>278</v>
      </c>
      <c r="I245" s="389">
        <v>1</v>
      </c>
      <c r="J245" s="380"/>
      <c r="K245" s="384"/>
      <c r="L245" s="388"/>
      <c r="M245" s="387"/>
      <c r="N245" s="386"/>
      <c r="O245" s="385"/>
      <c r="P245" s="377">
        <v>2022</v>
      </c>
      <c r="Q245" s="384"/>
      <c r="R245" s="383" t="s">
        <v>146</v>
      </c>
      <c r="S245" s="382" t="s">
        <v>267</v>
      </c>
      <c r="T245" s="381">
        <v>1800</v>
      </c>
      <c r="U245" s="408">
        <v>2023</v>
      </c>
      <c r="V245" s="379" t="s">
        <v>125</v>
      </c>
      <c r="W245" s="385">
        <v>8</v>
      </c>
      <c r="X245" s="377">
        <v>1</v>
      </c>
      <c r="Y245" s="376"/>
      <c r="Z245" s="375" t="s">
        <v>147</v>
      </c>
    </row>
    <row r="246" spans="1:26" s="3" customFormat="1" ht="21.75" customHeight="1" x14ac:dyDescent="0.2">
      <c r="A246" s="6"/>
      <c r="B246" s="399" t="s">
        <v>196</v>
      </c>
      <c r="C246" s="413">
        <v>7</v>
      </c>
      <c r="D246" s="412">
        <v>232</v>
      </c>
      <c r="E246" s="411">
        <v>0.92</v>
      </c>
      <c r="F246" s="410" t="s">
        <v>176</v>
      </c>
      <c r="G246" s="409">
        <v>71</v>
      </c>
      <c r="H246" s="395">
        <v>605</v>
      </c>
      <c r="I246" s="397">
        <v>1</v>
      </c>
      <c r="J246" s="340"/>
      <c r="K246" s="237"/>
      <c r="L246" s="396"/>
      <c r="M246" s="238"/>
      <c r="N246" s="395"/>
      <c r="O246" s="394"/>
      <c r="P246" s="368">
        <v>2022</v>
      </c>
      <c r="Q246" s="237"/>
      <c r="R246" s="358" t="s">
        <v>146</v>
      </c>
      <c r="S246" s="357" t="s">
        <v>267</v>
      </c>
      <c r="T246" s="356">
        <v>2000</v>
      </c>
      <c r="U246" s="403">
        <v>2023</v>
      </c>
      <c r="V246" s="355" t="s">
        <v>125</v>
      </c>
      <c r="W246" s="359">
        <v>8</v>
      </c>
      <c r="X246" s="213">
        <v>1</v>
      </c>
      <c r="Y246" s="354"/>
      <c r="Z246" s="353" t="s">
        <v>147</v>
      </c>
    </row>
    <row r="247" spans="1:26" s="3" customFormat="1" ht="21.75" customHeight="1" x14ac:dyDescent="0.2">
      <c r="A247" s="6"/>
      <c r="B247" s="399" t="s">
        <v>196</v>
      </c>
      <c r="C247" s="413">
        <v>7</v>
      </c>
      <c r="D247" s="412">
        <v>160</v>
      </c>
      <c r="E247" s="411">
        <v>1.08</v>
      </c>
      <c r="F247" s="410" t="s">
        <v>176</v>
      </c>
      <c r="G247" s="409">
        <v>71</v>
      </c>
      <c r="H247" s="395">
        <v>59</v>
      </c>
      <c r="I247" s="397">
        <v>1</v>
      </c>
      <c r="J247" s="340"/>
      <c r="K247" s="237"/>
      <c r="L247" s="396"/>
      <c r="M247" s="238"/>
      <c r="N247" s="395"/>
      <c r="O247" s="394"/>
      <c r="P247" s="368">
        <v>2023</v>
      </c>
      <c r="Q247" s="347"/>
      <c r="R247" s="358" t="s">
        <v>146</v>
      </c>
      <c r="S247" s="357" t="s">
        <v>122</v>
      </c>
      <c r="T247" s="356">
        <v>2000</v>
      </c>
      <c r="U247" s="403">
        <v>2023</v>
      </c>
      <c r="V247" s="355" t="s">
        <v>125</v>
      </c>
      <c r="W247" s="359">
        <v>8</v>
      </c>
      <c r="X247" s="213">
        <v>1</v>
      </c>
      <c r="Y247" s="354"/>
      <c r="Z247" s="353" t="s">
        <v>147</v>
      </c>
    </row>
    <row r="248" spans="1:26" s="3" customFormat="1" ht="21.75" customHeight="1" x14ac:dyDescent="0.2">
      <c r="A248" s="6"/>
      <c r="B248" s="399" t="s">
        <v>196</v>
      </c>
      <c r="C248" s="236">
        <v>7</v>
      </c>
      <c r="D248" s="406">
        <v>17</v>
      </c>
      <c r="E248" s="237">
        <v>3.28</v>
      </c>
      <c r="F248" s="238" t="s">
        <v>122</v>
      </c>
      <c r="G248" s="239">
        <v>55</v>
      </c>
      <c r="H248" s="395">
        <v>556</v>
      </c>
      <c r="I248" s="397">
        <v>1</v>
      </c>
      <c r="J248" s="340"/>
      <c r="K248" s="237"/>
      <c r="L248" s="396"/>
      <c r="M248" s="238"/>
      <c r="N248" s="395"/>
      <c r="O248" s="394"/>
      <c r="P248" s="77">
        <v>2022</v>
      </c>
      <c r="Q248" s="237">
        <v>3.28</v>
      </c>
      <c r="R248" s="343" t="s">
        <v>146</v>
      </c>
      <c r="S248" s="342" t="s">
        <v>122</v>
      </c>
      <c r="T248" s="341">
        <v>2000</v>
      </c>
      <c r="U248" s="405">
        <v>2023</v>
      </c>
      <c r="V248" s="339" t="s">
        <v>125</v>
      </c>
      <c r="W248" s="338">
        <v>8</v>
      </c>
      <c r="X248" s="77">
        <v>1</v>
      </c>
      <c r="Y248" s="78"/>
      <c r="Z248" s="337" t="s">
        <v>147</v>
      </c>
    </row>
    <row r="249" spans="1:26" s="3" customFormat="1" ht="21.75" customHeight="1" x14ac:dyDescent="0.2">
      <c r="A249" s="6"/>
      <c r="B249" s="399" t="s">
        <v>196</v>
      </c>
      <c r="C249" s="392">
        <v>7</v>
      </c>
      <c r="D249" s="391">
        <v>21</v>
      </c>
      <c r="E249" s="384"/>
      <c r="F249" s="387" t="s">
        <v>122</v>
      </c>
      <c r="G249" s="390">
        <v>61</v>
      </c>
      <c r="H249" s="386">
        <v>138</v>
      </c>
      <c r="I249" s="389">
        <v>1</v>
      </c>
      <c r="J249" s="380"/>
      <c r="K249" s="384"/>
      <c r="L249" s="388"/>
      <c r="M249" s="387"/>
      <c r="N249" s="386"/>
      <c r="O249" s="385"/>
      <c r="P249" s="377">
        <v>2022</v>
      </c>
      <c r="Q249" s="384"/>
      <c r="R249" s="383" t="s">
        <v>146</v>
      </c>
      <c r="S249" s="382" t="s">
        <v>122</v>
      </c>
      <c r="T249" s="381">
        <v>1800</v>
      </c>
      <c r="U249" s="408">
        <v>2023</v>
      </c>
      <c r="V249" s="379" t="s">
        <v>125</v>
      </c>
      <c r="W249" s="385">
        <v>8</v>
      </c>
      <c r="X249" s="377">
        <v>1</v>
      </c>
      <c r="Y249" s="376"/>
      <c r="Z249" s="375" t="s">
        <v>147</v>
      </c>
    </row>
    <row r="250" spans="1:26" s="3" customFormat="1" ht="21.75" customHeight="1" x14ac:dyDescent="0.2">
      <c r="A250" s="6"/>
      <c r="B250" s="399" t="s">
        <v>196</v>
      </c>
      <c r="C250" s="236">
        <v>7</v>
      </c>
      <c r="D250" s="398">
        <v>26</v>
      </c>
      <c r="E250" s="237">
        <v>1.72</v>
      </c>
      <c r="F250" s="238" t="s">
        <v>122</v>
      </c>
      <c r="G250" s="239">
        <v>65</v>
      </c>
      <c r="H250" s="395">
        <v>444</v>
      </c>
      <c r="I250" s="397">
        <v>1</v>
      </c>
      <c r="J250" s="340"/>
      <c r="K250" s="237"/>
      <c r="L250" s="396"/>
      <c r="M250" s="238"/>
      <c r="N250" s="395"/>
      <c r="O250" s="394"/>
      <c r="P250" s="77">
        <v>2022</v>
      </c>
      <c r="Q250" s="237">
        <v>1.72</v>
      </c>
      <c r="R250" s="343" t="s">
        <v>146</v>
      </c>
      <c r="S250" s="342" t="s">
        <v>122</v>
      </c>
      <c r="T250" s="341">
        <v>2000</v>
      </c>
      <c r="U250" s="404">
        <v>2023</v>
      </c>
      <c r="V250" s="339" t="s">
        <v>125</v>
      </c>
      <c r="W250" s="359">
        <v>8</v>
      </c>
      <c r="X250" s="77">
        <v>1</v>
      </c>
      <c r="Y250" s="78"/>
      <c r="Z250" s="337" t="s">
        <v>147</v>
      </c>
    </row>
    <row r="251" spans="1:26" s="3" customFormat="1" ht="21.75" customHeight="1" x14ac:dyDescent="0.2">
      <c r="A251" s="6"/>
      <c r="B251" s="399" t="s">
        <v>196</v>
      </c>
      <c r="C251" s="407">
        <v>11</v>
      </c>
      <c r="D251" s="406">
        <v>75</v>
      </c>
      <c r="E251" s="237">
        <v>1</v>
      </c>
      <c r="F251" s="238" t="s">
        <v>122</v>
      </c>
      <c r="G251" s="239">
        <v>52</v>
      </c>
      <c r="H251" s="395">
        <v>177</v>
      </c>
      <c r="I251" s="397">
        <v>1</v>
      </c>
      <c r="J251" s="340"/>
      <c r="K251" s="237"/>
      <c r="L251" s="396"/>
      <c r="M251" s="238"/>
      <c r="N251" s="395"/>
      <c r="O251" s="394"/>
      <c r="P251" s="213">
        <v>2025</v>
      </c>
      <c r="Q251" s="237">
        <v>1</v>
      </c>
      <c r="R251" s="343" t="s">
        <v>146</v>
      </c>
      <c r="S251" s="342" t="s">
        <v>122</v>
      </c>
      <c r="T251" s="356">
        <v>1740</v>
      </c>
      <c r="U251" s="340">
        <v>2024</v>
      </c>
      <c r="V251" s="339" t="s">
        <v>125</v>
      </c>
      <c r="W251" s="338">
        <v>8</v>
      </c>
      <c r="X251" s="77">
        <v>1</v>
      </c>
      <c r="Y251" s="78"/>
      <c r="Z251" s="337" t="s">
        <v>182</v>
      </c>
    </row>
    <row r="252" spans="1:26" s="3" customFormat="1" ht="21.75" customHeight="1" x14ac:dyDescent="0.2">
      <c r="A252" s="6"/>
      <c r="B252" s="399" t="s">
        <v>196</v>
      </c>
      <c r="C252" s="407">
        <v>11</v>
      </c>
      <c r="D252" s="406">
        <v>90</v>
      </c>
      <c r="E252" s="237">
        <v>2.88</v>
      </c>
      <c r="F252" s="238" t="s">
        <v>124</v>
      </c>
      <c r="G252" s="239">
        <v>50</v>
      </c>
      <c r="H252" s="395">
        <v>852</v>
      </c>
      <c r="I252" s="397">
        <v>1</v>
      </c>
      <c r="J252" s="340"/>
      <c r="K252" s="237"/>
      <c r="L252" s="396"/>
      <c r="M252" s="238"/>
      <c r="N252" s="395"/>
      <c r="O252" s="394"/>
      <c r="P252" s="213">
        <v>2025</v>
      </c>
      <c r="Q252" s="237">
        <v>2.88</v>
      </c>
      <c r="R252" s="343" t="s">
        <v>146</v>
      </c>
      <c r="S252" s="342" t="s">
        <v>122</v>
      </c>
      <c r="T252" s="356">
        <v>1740</v>
      </c>
      <c r="U252" s="340">
        <v>2024</v>
      </c>
      <c r="V252" s="339" t="s">
        <v>125</v>
      </c>
      <c r="W252" s="338">
        <v>8</v>
      </c>
      <c r="X252" s="77">
        <v>1</v>
      </c>
      <c r="Y252" s="78"/>
      <c r="Z252" s="337" t="s">
        <v>182</v>
      </c>
    </row>
    <row r="253" spans="1:26" s="3" customFormat="1" ht="21.75" customHeight="1" x14ac:dyDescent="0.2">
      <c r="A253" s="6"/>
      <c r="B253" s="399" t="s">
        <v>196</v>
      </c>
      <c r="C253" s="407">
        <v>11</v>
      </c>
      <c r="D253" s="406">
        <v>95</v>
      </c>
      <c r="E253" s="237">
        <v>1.76</v>
      </c>
      <c r="F253" s="238" t="s">
        <v>124</v>
      </c>
      <c r="G253" s="239">
        <v>56</v>
      </c>
      <c r="H253" s="395">
        <v>290</v>
      </c>
      <c r="I253" s="397">
        <v>1</v>
      </c>
      <c r="J253" s="340"/>
      <c r="K253" s="237"/>
      <c r="L253" s="396"/>
      <c r="M253" s="238"/>
      <c r="N253" s="395"/>
      <c r="O253" s="394"/>
      <c r="P253" s="213">
        <v>2025</v>
      </c>
      <c r="Q253" s="237">
        <v>1.76</v>
      </c>
      <c r="R253" s="343" t="s">
        <v>146</v>
      </c>
      <c r="S253" s="342" t="s">
        <v>122</v>
      </c>
      <c r="T253" s="356">
        <v>1740</v>
      </c>
      <c r="U253" s="340">
        <v>2024</v>
      </c>
      <c r="V253" s="339" t="s">
        <v>125</v>
      </c>
      <c r="W253" s="338">
        <v>8</v>
      </c>
      <c r="X253" s="77">
        <v>1</v>
      </c>
      <c r="Y253" s="78"/>
      <c r="Z253" s="337" t="s">
        <v>182</v>
      </c>
    </row>
    <row r="254" spans="1:26" s="3" customFormat="1" ht="21.75" customHeight="1" x14ac:dyDescent="0.2">
      <c r="A254" s="6"/>
      <c r="B254" s="399" t="s">
        <v>196</v>
      </c>
      <c r="C254" s="407">
        <v>11</v>
      </c>
      <c r="D254" s="406">
        <v>111</v>
      </c>
      <c r="E254" s="237">
        <v>0.2</v>
      </c>
      <c r="F254" s="238" t="s">
        <v>122</v>
      </c>
      <c r="G254" s="239">
        <v>66</v>
      </c>
      <c r="H254" s="395">
        <v>55</v>
      </c>
      <c r="I254" s="397">
        <v>1</v>
      </c>
      <c r="J254" s="340"/>
      <c r="K254" s="237"/>
      <c r="L254" s="396"/>
      <c r="M254" s="238"/>
      <c r="N254" s="395"/>
      <c r="O254" s="394"/>
      <c r="P254" s="213">
        <v>2025</v>
      </c>
      <c r="Q254" s="237">
        <v>0.2</v>
      </c>
      <c r="R254" s="343" t="s">
        <v>146</v>
      </c>
      <c r="S254" s="342" t="s">
        <v>122</v>
      </c>
      <c r="T254" s="356">
        <v>1740</v>
      </c>
      <c r="U254" s="340">
        <v>2024</v>
      </c>
      <c r="V254" s="339" t="s">
        <v>125</v>
      </c>
      <c r="W254" s="338">
        <v>8</v>
      </c>
      <c r="X254" s="77">
        <v>1</v>
      </c>
      <c r="Y254" s="78"/>
      <c r="Z254" s="337" t="s">
        <v>182</v>
      </c>
    </row>
    <row r="255" spans="1:26" s="3" customFormat="1" ht="21.75" customHeight="1" x14ac:dyDescent="0.2">
      <c r="A255" s="6"/>
      <c r="B255" s="399" t="s">
        <v>196</v>
      </c>
      <c r="C255" s="236">
        <v>29</v>
      </c>
      <c r="D255" s="398">
        <v>25</v>
      </c>
      <c r="E255" s="237">
        <v>3.18</v>
      </c>
      <c r="F255" s="238" t="s">
        <v>122</v>
      </c>
      <c r="G255" s="239">
        <v>59</v>
      </c>
      <c r="H255" s="395">
        <v>109</v>
      </c>
      <c r="I255" s="397">
        <v>1</v>
      </c>
      <c r="J255" s="340"/>
      <c r="K255" s="237"/>
      <c r="L255" s="396"/>
      <c r="M255" s="238"/>
      <c r="N255" s="395"/>
      <c r="O255" s="394"/>
      <c r="P255" s="77">
        <v>2022</v>
      </c>
      <c r="Q255" s="237">
        <v>3.18</v>
      </c>
      <c r="R255" s="343" t="s">
        <v>146</v>
      </c>
      <c r="S255" s="342" t="s">
        <v>122</v>
      </c>
      <c r="T255" s="341">
        <v>2000</v>
      </c>
      <c r="U255" s="403">
        <v>2023</v>
      </c>
      <c r="V255" s="339" t="s">
        <v>125</v>
      </c>
      <c r="W255" s="359">
        <v>8</v>
      </c>
      <c r="X255" s="77">
        <v>1</v>
      </c>
      <c r="Y255" s="78"/>
      <c r="Z255" s="337" t="s">
        <v>147</v>
      </c>
    </row>
    <row r="256" spans="1:26" s="3" customFormat="1" ht="21.75" customHeight="1" x14ac:dyDescent="0.2">
      <c r="A256" s="6"/>
      <c r="B256" s="399" t="s">
        <v>196</v>
      </c>
      <c r="C256" s="236">
        <v>29</v>
      </c>
      <c r="D256" s="398">
        <v>37</v>
      </c>
      <c r="E256" s="237">
        <v>1.62</v>
      </c>
      <c r="F256" s="238" t="s">
        <v>124</v>
      </c>
      <c r="G256" s="239">
        <v>53</v>
      </c>
      <c r="H256" s="395">
        <v>135</v>
      </c>
      <c r="I256" s="397">
        <v>1</v>
      </c>
      <c r="J256" s="340"/>
      <c r="K256" s="237"/>
      <c r="L256" s="396"/>
      <c r="M256" s="238"/>
      <c r="N256" s="395"/>
      <c r="O256" s="394"/>
      <c r="P256" s="77">
        <v>2022</v>
      </c>
      <c r="Q256" s="237">
        <v>1.62</v>
      </c>
      <c r="R256" s="343" t="s">
        <v>146</v>
      </c>
      <c r="S256" s="342" t="s">
        <v>267</v>
      </c>
      <c r="T256" s="341">
        <v>2000</v>
      </c>
      <c r="U256" s="403">
        <v>2023</v>
      </c>
      <c r="V256" s="339" t="s">
        <v>125</v>
      </c>
      <c r="W256" s="359">
        <v>8</v>
      </c>
      <c r="X256" s="77">
        <v>1</v>
      </c>
      <c r="Y256" s="78"/>
      <c r="Z256" s="337" t="s">
        <v>147</v>
      </c>
    </row>
    <row r="257" spans="1:26" s="3" customFormat="1" ht="21.75" customHeight="1" x14ac:dyDescent="0.2">
      <c r="A257" s="6"/>
      <c r="B257" s="399" t="s">
        <v>196</v>
      </c>
      <c r="C257" s="236">
        <v>29</v>
      </c>
      <c r="D257" s="398">
        <v>47</v>
      </c>
      <c r="E257" s="237">
        <v>0.84</v>
      </c>
      <c r="F257" s="238" t="s">
        <v>122</v>
      </c>
      <c r="G257" s="239">
        <v>51</v>
      </c>
      <c r="H257" s="395">
        <v>121</v>
      </c>
      <c r="I257" s="397">
        <v>1</v>
      </c>
      <c r="J257" s="340"/>
      <c r="K257" s="237"/>
      <c r="L257" s="396"/>
      <c r="M257" s="238"/>
      <c r="N257" s="395"/>
      <c r="O257" s="394"/>
      <c r="P257" s="77">
        <v>2022</v>
      </c>
      <c r="Q257" s="237">
        <v>0.84</v>
      </c>
      <c r="R257" s="343" t="s">
        <v>146</v>
      </c>
      <c r="S257" s="342" t="s">
        <v>122</v>
      </c>
      <c r="T257" s="341">
        <v>2000</v>
      </c>
      <c r="U257" s="405">
        <v>2022</v>
      </c>
      <c r="V257" s="339" t="s">
        <v>125</v>
      </c>
      <c r="W257" s="338">
        <v>8</v>
      </c>
      <c r="X257" s="77">
        <v>1</v>
      </c>
      <c r="Y257" s="78"/>
      <c r="Z257" s="337" t="s">
        <v>266</v>
      </c>
    </row>
    <row r="258" spans="1:26" s="3" customFormat="1" ht="21.75" customHeight="1" x14ac:dyDescent="0.2">
      <c r="A258" s="6"/>
      <c r="B258" s="399" t="s">
        <v>196</v>
      </c>
      <c r="C258" s="236">
        <v>42</v>
      </c>
      <c r="D258" s="398">
        <v>30</v>
      </c>
      <c r="E258" s="237">
        <v>2.8</v>
      </c>
      <c r="F258" s="238" t="s">
        <v>122</v>
      </c>
      <c r="G258" s="239">
        <v>56</v>
      </c>
      <c r="H258" s="395">
        <v>342</v>
      </c>
      <c r="I258" s="397">
        <v>1</v>
      </c>
      <c r="J258" s="340"/>
      <c r="K258" s="237"/>
      <c r="L258" s="396"/>
      <c r="M258" s="238"/>
      <c r="N258" s="395"/>
      <c r="O258" s="394"/>
      <c r="P258" s="77">
        <v>2022</v>
      </c>
      <c r="Q258" s="237">
        <v>2.8</v>
      </c>
      <c r="R258" s="343" t="s">
        <v>146</v>
      </c>
      <c r="S258" s="342" t="s">
        <v>122</v>
      </c>
      <c r="T258" s="341">
        <v>2272</v>
      </c>
      <c r="U258" s="403">
        <v>2023</v>
      </c>
      <c r="V258" s="339" t="s">
        <v>125</v>
      </c>
      <c r="W258" s="359">
        <v>8</v>
      </c>
      <c r="X258" s="77">
        <v>1</v>
      </c>
      <c r="Y258" s="78"/>
      <c r="Z258" s="337" t="s">
        <v>147</v>
      </c>
    </row>
    <row r="259" spans="1:26" s="3" customFormat="1" ht="21.75" customHeight="1" x14ac:dyDescent="0.2">
      <c r="A259" s="6"/>
      <c r="B259" s="399" t="s">
        <v>196</v>
      </c>
      <c r="C259" s="236">
        <v>42</v>
      </c>
      <c r="D259" s="398">
        <v>35</v>
      </c>
      <c r="E259" s="237">
        <v>2.72</v>
      </c>
      <c r="F259" s="238" t="s">
        <v>122</v>
      </c>
      <c r="G259" s="239">
        <v>71</v>
      </c>
      <c r="H259" s="395">
        <v>653</v>
      </c>
      <c r="I259" s="397">
        <v>1</v>
      </c>
      <c r="J259" s="340"/>
      <c r="K259" s="237"/>
      <c r="L259" s="396"/>
      <c r="M259" s="238"/>
      <c r="N259" s="395"/>
      <c r="O259" s="394"/>
      <c r="P259" s="77">
        <v>2022</v>
      </c>
      <c r="Q259" s="237">
        <v>2.72</v>
      </c>
      <c r="R259" s="343" t="s">
        <v>146</v>
      </c>
      <c r="S259" s="342" t="s">
        <v>122</v>
      </c>
      <c r="T259" s="341">
        <v>2273</v>
      </c>
      <c r="U259" s="405">
        <v>2022</v>
      </c>
      <c r="V259" s="339" t="s">
        <v>125</v>
      </c>
      <c r="W259" s="338">
        <v>8</v>
      </c>
      <c r="X259" s="77">
        <v>1</v>
      </c>
      <c r="Y259" s="78"/>
      <c r="Z259" s="337" t="s">
        <v>266</v>
      </c>
    </row>
    <row r="260" spans="1:26" s="3" customFormat="1" ht="21.75" customHeight="1" x14ac:dyDescent="0.2">
      <c r="A260" s="6"/>
      <c r="B260" s="399" t="s">
        <v>196</v>
      </c>
      <c r="C260" s="236">
        <v>7</v>
      </c>
      <c r="D260" s="398">
        <v>117</v>
      </c>
      <c r="E260" s="237">
        <v>1.1599999999999999</v>
      </c>
      <c r="F260" s="238" t="s">
        <v>122</v>
      </c>
      <c r="G260" s="239">
        <v>57</v>
      </c>
      <c r="H260" s="395">
        <v>252</v>
      </c>
      <c r="I260" s="397">
        <v>1</v>
      </c>
      <c r="J260" s="340"/>
      <c r="K260" s="237"/>
      <c r="L260" s="396"/>
      <c r="M260" s="238"/>
      <c r="N260" s="395"/>
      <c r="O260" s="394"/>
      <c r="P260" s="77">
        <v>2022</v>
      </c>
      <c r="Q260" s="237">
        <v>1.1599999999999999</v>
      </c>
      <c r="R260" s="343" t="s">
        <v>202</v>
      </c>
      <c r="S260" s="342" t="s">
        <v>122</v>
      </c>
      <c r="T260" s="341">
        <v>2000</v>
      </c>
      <c r="U260" s="404">
        <v>2022</v>
      </c>
      <c r="V260" s="339" t="s">
        <v>125</v>
      </c>
      <c r="W260" s="359">
        <v>8</v>
      </c>
      <c r="X260" s="77">
        <v>1</v>
      </c>
      <c r="Y260" s="78"/>
      <c r="Z260" s="337" t="s">
        <v>147</v>
      </c>
    </row>
    <row r="261" spans="1:26" s="3" customFormat="1" ht="21.75" customHeight="1" x14ac:dyDescent="0.2">
      <c r="A261" s="6"/>
      <c r="B261" s="399" t="s">
        <v>196</v>
      </c>
      <c r="C261" s="236">
        <v>5</v>
      </c>
      <c r="D261" s="398">
        <v>18</v>
      </c>
      <c r="E261" s="237">
        <v>1.62</v>
      </c>
      <c r="F261" s="238" t="s">
        <v>122</v>
      </c>
      <c r="G261" s="239">
        <v>56</v>
      </c>
      <c r="H261" s="395">
        <v>360</v>
      </c>
      <c r="I261" s="397">
        <v>1</v>
      </c>
      <c r="J261" s="340"/>
      <c r="K261" s="237"/>
      <c r="L261" s="396"/>
      <c r="M261" s="238"/>
      <c r="N261" s="395"/>
      <c r="O261" s="394"/>
      <c r="P261" s="77">
        <v>2022</v>
      </c>
      <c r="Q261" s="237">
        <v>1.62</v>
      </c>
      <c r="R261" s="343" t="s">
        <v>202</v>
      </c>
      <c r="S261" s="342" t="s">
        <v>122</v>
      </c>
      <c r="T261" s="341">
        <v>2000</v>
      </c>
      <c r="U261" s="403">
        <v>2023</v>
      </c>
      <c r="V261" s="339" t="s">
        <v>125</v>
      </c>
      <c r="W261" s="359">
        <v>8</v>
      </c>
      <c r="X261" s="77">
        <v>1</v>
      </c>
      <c r="Y261" s="78"/>
      <c r="Z261" s="337" t="s">
        <v>147</v>
      </c>
    </row>
    <row r="262" spans="1:26" s="3" customFormat="1" ht="21.75" customHeight="1" x14ac:dyDescent="0.2">
      <c r="A262" s="6"/>
      <c r="B262" s="399" t="s">
        <v>196</v>
      </c>
      <c r="C262" s="236">
        <v>5</v>
      </c>
      <c r="D262" s="398">
        <v>7</v>
      </c>
      <c r="E262" s="237">
        <v>1.27</v>
      </c>
      <c r="F262" s="238" t="s">
        <v>122</v>
      </c>
      <c r="G262" s="239">
        <v>68</v>
      </c>
      <c r="H262" s="395">
        <v>398</v>
      </c>
      <c r="I262" s="397">
        <v>1</v>
      </c>
      <c r="J262" s="340"/>
      <c r="K262" s="237"/>
      <c r="L262" s="396"/>
      <c r="M262" s="238"/>
      <c r="N262" s="395"/>
      <c r="O262" s="394"/>
      <c r="P262" s="77">
        <v>2022</v>
      </c>
      <c r="Q262" s="237">
        <v>1.27</v>
      </c>
      <c r="R262" s="343" t="s">
        <v>202</v>
      </c>
      <c r="S262" s="342" t="s">
        <v>122</v>
      </c>
      <c r="T262" s="341">
        <v>2000</v>
      </c>
      <c r="U262" s="403">
        <v>2023</v>
      </c>
      <c r="V262" s="339" t="s">
        <v>125</v>
      </c>
      <c r="W262" s="359">
        <v>8</v>
      </c>
      <c r="X262" s="77">
        <v>1</v>
      </c>
      <c r="Y262" s="78"/>
      <c r="Z262" s="337" t="s">
        <v>147</v>
      </c>
    </row>
    <row r="263" spans="1:26" s="3" customFormat="1" ht="21.75" customHeight="1" x14ac:dyDescent="0.2">
      <c r="A263" s="6"/>
      <c r="B263" s="399" t="s">
        <v>196</v>
      </c>
      <c r="C263" s="236">
        <v>7</v>
      </c>
      <c r="D263" s="398">
        <v>2</v>
      </c>
      <c r="E263" s="237">
        <v>2.96</v>
      </c>
      <c r="F263" s="238" t="s">
        <v>122</v>
      </c>
      <c r="G263" s="239">
        <v>64</v>
      </c>
      <c r="H263" s="395">
        <v>385</v>
      </c>
      <c r="I263" s="397">
        <v>1</v>
      </c>
      <c r="J263" s="340"/>
      <c r="K263" s="237"/>
      <c r="L263" s="396"/>
      <c r="M263" s="238"/>
      <c r="N263" s="395"/>
      <c r="O263" s="394"/>
      <c r="P263" s="77">
        <v>2022</v>
      </c>
      <c r="Q263" s="237">
        <v>2.96</v>
      </c>
      <c r="R263" s="343" t="s">
        <v>202</v>
      </c>
      <c r="S263" s="342" t="s">
        <v>122</v>
      </c>
      <c r="T263" s="341">
        <v>2000</v>
      </c>
      <c r="U263" s="340">
        <v>2023</v>
      </c>
      <c r="V263" s="339" t="s">
        <v>125</v>
      </c>
      <c r="W263" s="394">
        <v>8</v>
      </c>
      <c r="X263" s="77">
        <v>1</v>
      </c>
      <c r="Y263" s="78"/>
      <c r="Z263" s="337" t="s">
        <v>147</v>
      </c>
    </row>
    <row r="264" spans="1:26" s="3" customFormat="1" ht="21.75" customHeight="1" x14ac:dyDescent="0.2">
      <c r="A264" s="6"/>
      <c r="B264" s="399" t="s">
        <v>196</v>
      </c>
      <c r="C264" s="236">
        <v>7</v>
      </c>
      <c r="D264" s="398">
        <v>56</v>
      </c>
      <c r="E264" s="237">
        <v>0.44</v>
      </c>
      <c r="F264" s="238" t="s">
        <v>122</v>
      </c>
      <c r="G264" s="240">
        <v>55</v>
      </c>
      <c r="H264" s="402">
        <v>124</v>
      </c>
      <c r="I264" s="397">
        <v>1</v>
      </c>
      <c r="J264" s="340"/>
      <c r="K264" s="237"/>
      <c r="L264" s="396"/>
      <c r="M264" s="238"/>
      <c r="N264" s="395"/>
      <c r="O264" s="394"/>
      <c r="P264" s="213">
        <v>2024</v>
      </c>
      <c r="Q264" s="237">
        <v>0.44</v>
      </c>
      <c r="R264" s="343" t="s">
        <v>202</v>
      </c>
      <c r="S264" s="342" t="s">
        <v>122</v>
      </c>
      <c r="T264" s="341">
        <v>2000</v>
      </c>
      <c r="U264" s="213">
        <v>2024</v>
      </c>
      <c r="V264" s="339" t="s">
        <v>125</v>
      </c>
      <c r="W264" s="394">
        <v>8</v>
      </c>
      <c r="X264" s="77">
        <v>1</v>
      </c>
      <c r="Y264" s="78"/>
      <c r="Z264" s="353" t="s">
        <v>182</v>
      </c>
    </row>
    <row r="265" spans="1:26" s="3" customFormat="1" ht="21.75" customHeight="1" x14ac:dyDescent="0.2">
      <c r="A265" s="6"/>
      <c r="B265" s="399" t="s">
        <v>196</v>
      </c>
      <c r="C265" s="236">
        <v>7</v>
      </c>
      <c r="D265" s="398">
        <v>123</v>
      </c>
      <c r="E265" s="237">
        <v>0.12</v>
      </c>
      <c r="F265" s="238" t="s">
        <v>122</v>
      </c>
      <c r="G265" s="240">
        <v>55</v>
      </c>
      <c r="H265" s="402">
        <v>34</v>
      </c>
      <c r="I265" s="397">
        <v>1</v>
      </c>
      <c r="J265" s="340"/>
      <c r="K265" s="237"/>
      <c r="L265" s="396"/>
      <c r="M265" s="238"/>
      <c r="N265" s="395"/>
      <c r="O265" s="394"/>
      <c r="P265" s="213">
        <v>2024</v>
      </c>
      <c r="Q265" s="237">
        <v>0.12</v>
      </c>
      <c r="R265" s="343" t="s">
        <v>202</v>
      </c>
      <c r="S265" s="342" t="s">
        <v>122</v>
      </c>
      <c r="T265" s="341">
        <v>2000</v>
      </c>
      <c r="U265" s="213">
        <v>2024</v>
      </c>
      <c r="V265" s="339" t="s">
        <v>125</v>
      </c>
      <c r="W265" s="394">
        <v>8</v>
      </c>
      <c r="X265" s="77">
        <v>1</v>
      </c>
      <c r="Y265" s="78"/>
      <c r="Z265" s="353" t="s">
        <v>182</v>
      </c>
    </row>
    <row r="266" spans="1:26" s="3" customFormat="1" ht="21.75" customHeight="1" x14ac:dyDescent="0.2">
      <c r="A266" s="6"/>
      <c r="B266" s="399" t="s">
        <v>196</v>
      </c>
      <c r="C266" s="236">
        <v>8</v>
      </c>
      <c r="D266" s="398">
        <v>4</v>
      </c>
      <c r="E266" s="347">
        <v>2.04</v>
      </c>
      <c r="F266" s="238" t="s">
        <v>122</v>
      </c>
      <c r="G266" s="214">
        <v>59</v>
      </c>
      <c r="H266" s="345">
        <v>742</v>
      </c>
      <c r="I266" s="397">
        <v>1</v>
      </c>
      <c r="J266" s="340"/>
      <c r="K266" s="237"/>
      <c r="L266" s="396"/>
      <c r="M266" s="238"/>
      <c r="N266" s="395"/>
      <c r="O266" s="394"/>
      <c r="P266" s="213">
        <v>2024</v>
      </c>
      <c r="Q266" s="347">
        <v>2</v>
      </c>
      <c r="R266" s="343" t="s">
        <v>202</v>
      </c>
      <c r="S266" s="342" t="s">
        <v>122</v>
      </c>
      <c r="T266" s="356">
        <v>1800</v>
      </c>
      <c r="U266" s="348">
        <v>2024</v>
      </c>
      <c r="V266" s="339" t="s">
        <v>125</v>
      </c>
      <c r="W266" s="359">
        <v>8</v>
      </c>
      <c r="X266" s="77">
        <v>1</v>
      </c>
      <c r="Y266" s="78"/>
      <c r="Z266" s="353" t="s">
        <v>182</v>
      </c>
    </row>
    <row r="267" spans="1:26" s="3" customFormat="1" ht="21.75" customHeight="1" x14ac:dyDescent="0.2">
      <c r="A267" s="6"/>
      <c r="B267" s="393" t="s">
        <v>196</v>
      </c>
      <c r="C267" s="392">
        <v>8</v>
      </c>
      <c r="D267" s="391">
        <v>137</v>
      </c>
      <c r="E267" s="384">
        <v>0.08</v>
      </c>
      <c r="F267" s="387" t="s">
        <v>122</v>
      </c>
      <c r="G267" s="401">
        <v>58</v>
      </c>
      <c r="H267" s="400">
        <v>20</v>
      </c>
      <c r="I267" s="389">
        <v>1</v>
      </c>
      <c r="J267" s="380"/>
      <c r="K267" s="384"/>
      <c r="L267" s="388"/>
      <c r="M267" s="387"/>
      <c r="N267" s="386"/>
      <c r="O267" s="385"/>
      <c r="P267" s="377">
        <v>2023</v>
      </c>
      <c r="Q267" s="384"/>
      <c r="R267" s="383" t="s">
        <v>202</v>
      </c>
      <c r="S267" s="382" t="s">
        <v>122</v>
      </c>
      <c r="T267" s="381">
        <v>2000</v>
      </c>
      <c r="U267" s="380">
        <v>2023</v>
      </c>
      <c r="V267" s="379" t="s">
        <v>125</v>
      </c>
      <c r="W267" s="378">
        <v>8</v>
      </c>
      <c r="X267" s="377">
        <v>1</v>
      </c>
      <c r="Y267" s="376"/>
      <c r="Z267" s="375" t="s">
        <v>208</v>
      </c>
    </row>
    <row r="268" spans="1:26" s="3" customFormat="1" ht="21.75" customHeight="1" x14ac:dyDescent="0.2">
      <c r="A268" s="6"/>
      <c r="B268" s="393" t="s">
        <v>196</v>
      </c>
      <c r="C268" s="392">
        <v>8</v>
      </c>
      <c r="D268" s="391">
        <v>138</v>
      </c>
      <c r="E268" s="384">
        <v>0.04</v>
      </c>
      <c r="F268" s="387" t="s">
        <v>122</v>
      </c>
      <c r="G268" s="401">
        <v>62</v>
      </c>
      <c r="H268" s="400">
        <v>15</v>
      </c>
      <c r="I268" s="389">
        <v>1</v>
      </c>
      <c r="J268" s="380"/>
      <c r="K268" s="384"/>
      <c r="L268" s="388"/>
      <c r="M268" s="387"/>
      <c r="N268" s="386"/>
      <c r="O268" s="385"/>
      <c r="P268" s="377">
        <v>2023</v>
      </c>
      <c r="Q268" s="384"/>
      <c r="R268" s="383" t="s">
        <v>202</v>
      </c>
      <c r="S268" s="382" t="s">
        <v>122</v>
      </c>
      <c r="T268" s="381">
        <v>2000</v>
      </c>
      <c r="U268" s="380">
        <v>2023</v>
      </c>
      <c r="V268" s="379" t="s">
        <v>125</v>
      </c>
      <c r="W268" s="378">
        <v>8</v>
      </c>
      <c r="X268" s="377">
        <v>1</v>
      </c>
      <c r="Y268" s="376"/>
      <c r="Z268" s="375" t="s">
        <v>208</v>
      </c>
    </row>
    <row r="269" spans="1:26" s="3" customFormat="1" ht="21.75" customHeight="1" x14ac:dyDescent="0.2">
      <c r="A269" s="6"/>
      <c r="B269" s="393" t="s">
        <v>196</v>
      </c>
      <c r="C269" s="392">
        <v>8</v>
      </c>
      <c r="D269" s="391">
        <v>150</v>
      </c>
      <c r="E269" s="384">
        <v>0.8</v>
      </c>
      <c r="F269" s="387" t="s">
        <v>122</v>
      </c>
      <c r="G269" s="401">
        <v>58</v>
      </c>
      <c r="H269" s="400">
        <v>291</v>
      </c>
      <c r="I269" s="389">
        <v>1</v>
      </c>
      <c r="J269" s="380"/>
      <c r="K269" s="384"/>
      <c r="L269" s="388"/>
      <c r="M269" s="387"/>
      <c r="N269" s="386"/>
      <c r="O269" s="385"/>
      <c r="P269" s="377">
        <v>2023</v>
      </c>
      <c r="Q269" s="384"/>
      <c r="R269" s="383" t="s">
        <v>202</v>
      </c>
      <c r="S269" s="382" t="s">
        <v>122</v>
      </c>
      <c r="T269" s="381">
        <v>2000</v>
      </c>
      <c r="U269" s="380">
        <v>2023</v>
      </c>
      <c r="V269" s="379" t="s">
        <v>125</v>
      </c>
      <c r="W269" s="378">
        <v>8</v>
      </c>
      <c r="X269" s="377">
        <v>1</v>
      </c>
      <c r="Y269" s="376"/>
      <c r="Z269" s="375" t="s">
        <v>208</v>
      </c>
    </row>
    <row r="270" spans="1:26" s="3" customFormat="1" ht="21.75" customHeight="1" x14ac:dyDescent="0.2">
      <c r="A270" s="6"/>
      <c r="B270" s="399" t="s">
        <v>196</v>
      </c>
      <c r="C270" s="236">
        <v>3</v>
      </c>
      <c r="D270" s="398">
        <v>6</v>
      </c>
      <c r="E270" s="347">
        <v>3.75</v>
      </c>
      <c r="F270" s="238" t="s">
        <v>122</v>
      </c>
      <c r="G270" s="214">
        <v>65</v>
      </c>
      <c r="H270" s="345">
        <v>87</v>
      </c>
      <c r="I270" s="397">
        <v>1</v>
      </c>
      <c r="J270" s="340"/>
      <c r="K270" s="237"/>
      <c r="L270" s="396"/>
      <c r="M270" s="238"/>
      <c r="N270" s="395"/>
      <c r="O270" s="394"/>
      <c r="P270" s="77">
        <v>2023</v>
      </c>
      <c r="Q270" s="347">
        <v>4</v>
      </c>
      <c r="R270" s="343" t="s">
        <v>202</v>
      </c>
      <c r="S270" s="342" t="s">
        <v>122</v>
      </c>
      <c r="T270" s="341">
        <v>2000</v>
      </c>
      <c r="U270" s="348">
        <v>2024</v>
      </c>
      <c r="V270" s="339" t="s">
        <v>125</v>
      </c>
      <c r="W270" s="359">
        <v>8</v>
      </c>
      <c r="X270" s="77">
        <v>1</v>
      </c>
      <c r="Y270" s="78"/>
      <c r="Z270" s="337" t="s">
        <v>147</v>
      </c>
    </row>
    <row r="271" spans="1:26" s="3" customFormat="1" ht="21.75" customHeight="1" x14ac:dyDescent="0.2">
      <c r="A271" s="6"/>
      <c r="B271" s="393" t="s">
        <v>196</v>
      </c>
      <c r="C271" s="392">
        <v>3</v>
      </c>
      <c r="D271" s="391">
        <v>9</v>
      </c>
      <c r="E271" s="384">
        <v>4.2</v>
      </c>
      <c r="F271" s="387" t="s">
        <v>263</v>
      </c>
      <c r="G271" s="401">
        <v>51</v>
      </c>
      <c r="H271" s="400">
        <v>2037</v>
      </c>
      <c r="I271" s="389">
        <v>1</v>
      </c>
      <c r="J271" s="380"/>
      <c r="K271" s="384"/>
      <c r="L271" s="388"/>
      <c r="M271" s="387"/>
      <c r="N271" s="386"/>
      <c r="O271" s="385"/>
      <c r="P271" s="377">
        <v>2023</v>
      </c>
      <c r="Q271" s="384"/>
      <c r="R271" s="383" t="s">
        <v>202</v>
      </c>
      <c r="S271" s="382" t="s">
        <v>122</v>
      </c>
      <c r="T271" s="381">
        <v>2000</v>
      </c>
      <c r="U271" s="380">
        <v>2023</v>
      </c>
      <c r="V271" s="379" t="s">
        <v>125</v>
      </c>
      <c r="W271" s="378">
        <v>8</v>
      </c>
      <c r="X271" s="377">
        <v>1</v>
      </c>
      <c r="Y271" s="376"/>
      <c r="Z271" s="375" t="s">
        <v>147</v>
      </c>
    </row>
    <row r="272" spans="1:26" s="3" customFormat="1" ht="21.75" customHeight="1" x14ac:dyDescent="0.2">
      <c r="A272" s="6"/>
      <c r="B272" s="393" t="s">
        <v>196</v>
      </c>
      <c r="C272" s="392">
        <v>8</v>
      </c>
      <c r="D272" s="391">
        <v>19</v>
      </c>
      <c r="E272" s="384">
        <v>0.4</v>
      </c>
      <c r="F272" s="387" t="s">
        <v>265</v>
      </c>
      <c r="G272" s="401">
        <v>64</v>
      </c>
      <c r="H272" s="400">
        <v>40</v>
      </c>
      <c r="I272" s="389">
        <v>1</v>
      </c>
      <c r="J272" s="380"/>
      <c r="K272" s="384"/>
      <c r="L272" s="388"/>
      <c r="M272" s="387"/>
      <c r="N272" s="386"/>
      <c r="O272" s="385"/>
      <c r="P272" s="377">
        <v>2023</v>
      </c>
      <c r="Q272" s="384"/>
      <c r="R272" s="383" t="s">
        <v>202</v>
      </c>
      <c r="S272" s="382" t="s">
        <v>122</v>
      </c>
      <c r="T272" s="381">
        <v>2000</v>
      </c>
      <c r="U272" s="380">
        <v>2023</v>
      </c>
      <c r="V272" s="379" t="s">
        <v>125</v>
      </c>
      <c r="W272" s="378">
        <v>8</v>
      </c>
      <c r="X272" s="377">
        <v>1</v>
      </c>
      <c r="Y272" s="376"/>
      <c r="Z272" s="375" t="s">
        <v>208</v>
      </c>
    </row>
    <row r="273" spans="1:26" s="3" customFormat="1" ht="21.75" customHeight="1" x14ac:dyDescent="0.2">
      <c r="A273" s="6"/>
      <c r="B273" s="399" t="s">
        <v>196</v>
      </c>
      <c r="C273" s="236">
        <v>8</v>
      </c>
      <c r="D273" s="398">
        <v>20</v>
      </c>
      <c r="E273" s="347">
        <v>4.92</v>
      </c>
      <c r="F273" s="210" t="s">
        <v>205</v>
      </c>
      <c r="G273" s="214">
        <v>53</v>
      </c>
      <c r="H273" s="345">
        <v>1655</v>
      </c>
      <c r="I273" s="397">
        <v>1</v>
      </c>
      <c r="J273" s="340"/>
      <c r="K273" s="237"/>
      <c r="L273" s="396"/>
      <c r="M273" s="238"/>
      <c r="N273" s="395"/>
      <c r="O273" s="394"/>
      <c r="P273" s="213">
        <v>2024</v>
      </c>
      <c r="Q273" s="347">
        <v>4.5</v>
      </c>
      <c r="R273" s="343" t="s">
        <v>202</v>
      </c>
      <c r="S273" s="342" t="s">
        <v>122</v>
      </c>
      <c r="T273" s="356">
        <v>1800</v>
      </c>
      <c r="U273" s="348">
        <v>2024</v>
      </c>
      <c r="V273" s="339" t="s">
        <v>125</v>
      </c>
      <c r="W273" s="359">
        <v>8</v>
      </c>
      <c r="X273" s="77">
        <v>1</v>
      </c>
      <c r="Y273" s="78"/>
      <c r="Z273" s="353" t="s">
        <v>182</v>
      </c>
    </row>
    <row r="274" spans="1:26" s="3" customFormat="1" ht="21.75" customHeight="1" x14ac:dyDescent="0.2">
      <c r="A274" s="6"/>
      <c r="B274" s="393" t="s">
        <v>196</v>
      </c>
      <c r="C274" s="392">
        <v>8</v>
      </c>
      <c r="D274" s="391">
        <v>70</v>
      </c>
      <c r="E274" s="384">
        <v>0.32</v>
      </c>
      <c r="F274" s="387" t="s">
        <v>122</v>
      </c>
      <c r="G274" s="401">
        <v>51</v>
      </c>
      <c r="H274" s="400">
        <v>108</v>
      </c>
      <c r="I274" s="389">
        <v>1</v>
      </c>
      <c r="J274" s="380"/>
      <c r="K274" s="384"/>
      <c r="L274" s="388"/>
      <c r="M274" s="387"/>
      <c r="N274" s="386"/>
      <c r="O274" s="385"/>
      <c r="P274" s="377">
        <v>2023</v>
      </c>
      <c r="Q274" s="384"/>
      <c r="R274" s="383" t="s">
        <v>202</v>
      </c>
      <c r="S274" s="382" t="s">
        <v>122</v>
      </c>
      <c r="T274" s="381">
        <v>2000</v>
      </c>
      <c r="U274" s="380">
        <v>2023</v>
      </c>
      <c r="V274" s="379" t="s">
        <v>125</v>
      </c>
      <c r="W274" s="378">
        <v>8</v>
      </c>
      <c r="X274" s="377">
        <v>1</v>
      </c>
      <c r="Y274" s="376"/>
      <c r="Z274" s="375" t="s">
        <v>208</v>
      </c>
    </row>
    <row r="275" spans="1:26" s="3" customFormat="1" ht="21.75" customHeight="1" x14ac:dyDescent="0.2">
      <c r="A275" s="6"/>
      <c r="B275" s="393" t="s">
        <v>196</v>
      </c>
      <c r="C275" s="392">
        <v>8</v>
      </c>
      <c r="D275" s="391">
        <v>88</v>
      </c>
      <c r="E275" s="384">
        <v>0.2</v>
      </c>
      <c r="F275" s="387" t="s">
        <v>122</v>
      </c>
      <c r="G275" s="401">
        <v>52</v>
      </c>
      <c r="H275" s="400">
        <v>68</v>
      </c>
      <c r="I275" s="389">
        <v>1</v>
      </c>
      <c r="J275" s="380"/>
      <c r="K275" s="384"/>
      <c r="L275" s="388"/>
      <c r="M275" s="387"/>
      <c r="N275" s="386"/>
      <c r="O275" s="385"/>
      <c r="P275" s="377">
        <v>2023</v>
      </c>
      <c r="Q275" s="384"/>
      <c r="R275" s="383" t="s">
        <v>202</v>
      </c>
      <c r="S275" s="382" t="s">
        <v>122</v>
      </c>
      <c r="T275" s="381">
        <v>2000</v>
      </c>
      <c r="U275" s="380">
        <v>2023</v>
      </c>
      <c r="V275" s="379" t="s">
        <v>125</v>
      </c>
      <c r="W275" s="378">
        <v>8</v>
      </c>
      <c r="X275" s="377">
        <v>1</v>
      </c>
      <c r="Y275" s="376"/>
      <c r="Z275" s="375" t="s">
        <v>208</v>
      </c>
    </row>
    <row r="276" spans="1:26" s="3" customFormat="1" ht="21.75" customHeight="1" x14ac:dyDescent="0.2">
      <c r="A276" s="6"/>
      <c r="B276" s="393" t="s">
        <v>196</v>
      </c>
      <c r="C276" s="392">
        <v>8</v>
      </c>
      <c r="D276" s="391">
        <v>89</v>
      </c>
      <c r="E276" s="384">
        <v>2.2000000000000002</v>
      </c>
      <c r="F276" s="387" t="s">
        <v>122</v>
      </c>
      <c r="G276" s="401">
        <v>54</v>
      </c>
      <c r="H276" s="400">
        <v>768</v>
      </c>
      <c r="I276" s="389">
        <v>1</v>
      </c>
      <c r="J276" s="380"/>
      <c r="K276" s="384"/>
      <c r="L276" s="388"/>
      <c r="M276" s="387"/>
      <c r="N276" s="386"/>
      <c r="O276" s="385"/>
      <c r="P276" s="377">
        <v>2023</v>
      </c>
      <c r="Q276" s="384"/>
      <c r="R276" s="383" t="s">
        <v>202</v>
      </c>
      <c r="S276" s="382" t="s">
        <v>122</v>
      </c>
      <c r="T276" s="381">
        <v>2000</v>
      </c>
      <c r="U276" s="380">
        <v>2023</v>
      </c>
      <c r="V276" s="379" t="s">
        <v>125</v>
      </c>
      <c r="W276" s="378">
        <v>8</v>
      </c>
      <c r="X276" s="377">
        <v>1</v>
      </c>
      <c r="Y276" s="376"/>
      <c r="Z276" s="375" t="s">
        <v>208</v>
      </c>
    </row>
    <row r="277" spans="1:26" s="3" customFormat="1" ht="21.75" customHeight="1" x14ac:dyDescent="0.2">
      <c r="A277" s="6"/>
      <c r="B277" s="393" t="s">
        <v>196</v>
      </c>
      <c r="C277" s="392">
        <v>8</v>
      </c>
      <c r="D277" s="391">
        <v>90</v>
      </c>
      <c r="E277" s="384">
        <v>0.12</v>
      </c>
      <c r="F277" s="387" t="s">
        <v>124</v>
      </c>
      <c r="G277" s="401">
        <v>51</v>
      </c>
      <c r="H277" s="400">
        <v>42</v>
      </c>
      <c r="I277" s="389">
        <v>1</v>
      </c>
      <c r="J277" s="380"/>
      <c r="K277" s="384"/>
      <c r="L277" s="388"/>
      <c r="M277" s="387"/>
      <c r="N277" s="386"/>
      <c r="O277" s="385"/>
      <c r="P277" s="377">
        <v>2023</v>
      </c>
      <c r="Q277" s="384"/>
      <c r="R277" s="383" t="s">
        <v>202</v>
      </c>
      <c r="S277" s="382" t="s">
        <v>122</v>
      </c>
      <c r="T277" s="381">
        <v>2000</v>
      </c>
      <c r="U277" s="380">
        <v>2023</v>
      </c>
      <c r="V277" s="379" t="s">
        <v>125</v>
      </c>
      <c r="W277" s="378">
        <v>8</v>
      </c>
      <c r="X277" s="377">
        <v>1</v>
      </c>
      <c r="Y277" s="376"/>
      <c r="Z277" s="375" t="s">
        <v>208</v>
      </c>
    </row>
    <row r="278" spans="1:26" s="3" customFormat="1" ht="21.75" customHeight="1" x14ac:dyDescent="0.2">
      <c r="A278" s="6"/>
      <c r="B278" s="393" t="s">
        <v>196</v>
      </c>
      <c r="C278" s="392">
        <v>8</v>
      </c>
      <c r="D278" s="391">
        <v>91</v>
      </c>
      <c r="E278" s="384">
        <v>0.4</v>
      </c>
      <c r="F278" s="387" t="s">
        <v>264</v>
      </c>
      <c r="G278" s="401">
        <v>54</v>
      </c>
      <c r="H278" s="400">
        <v>105</v>
      </c>
      <c r="I278" s="389">
        <v>1</v>
      </c>
      <c r="J278" s="380"/>
      <c r="K278" s="384"/>
      <c r="L278" s="388"/>
      <c r="M278" s="387"/>
      <c r="N278" s="386"/>
      <c r="O278" s="385"/>
      <c r="P278" s="377">
        <v>2023</v>
      </c>
      <c r="Q278" s="384"/>
      <c r="R278" s="383" t="s">
        <v>202</v>
      </c>
      <c r="S278" s="382" t="s">
        <v>122</v>
      </c>
      <c r="T278" s="381">
        <v>2000</v>
      </c>
      <c r="U278" s="380">
        <v>2023</v>
      </c>
      <c r="V278" s="379" t="s">
        <v>125</v>
      </c>
      <c r="W278" s="378">
        <v>8</v>
      </c>
      <c r="X278" s="377">
        <v>1</v>
      </c>
      <c r="Y278" s="376"/>
      <c r="Z278" s="375" t="s">
        <v>208</v>
      </c>
    </row>
    <row r="279" spans="1:26" s="3" customFormat="1" ht="21.75" customHeight="1" x14ac:dyDescent="0.2">
      <c r="A279" s="6"/>
      <c r="B279" s="399" t="s">
        <v>196</v>
      </c>
      <c r="C279" s="236">
        <v>4</v>
      </c>
      <c r="D279" s="398">
        <v>1</v>
      </c>
      <c r="E279" s="237">
        <v>0.4</v>
      </c>
      <c r="F279" s="238" t="s">
        <v>122</v>
      </c>
      <c r="G279" s="240">
        <v>62</v>
      </c>
      <c r="H279" s="402">
        <v>151</v>
      </c>
      <c r="I279" s="397">
        <v>1</v>
      </c>
      <c r="J279" s="340"/>
      <c r="K279" s="237"/>
      <c r="L279" s="396"/>
      <c r="M279" s="238"/>
      <c r="N279" s="395"/>
      <c r="O279" s="394"/>
      <c r="P279" s="213">
        <v>2024</v>
      </c>
      <c r="Q279" s="237">
        <v>0.4</v>
      </c>
      <c r="R279" s="343" t="s">
        <v>202</v>
      </c>
      <c r="S279" s="342" t="s">
        <v>122</v>
      </c>
      <c r="T279" s="341">
        <v>2000</v>
      </c>
      <c r="U279" s="213">
        <v>2024</v>
      </c>
      <c r="V279" s="339" t="s">
        <v>125</v>
      </c>
      <c r="W279" s="338">
        <v>8</v>
      </c>
      <c r="X279" s="77">
        <v>1</v>
      </c>
      <c r="Y279" s="78"/>
      <c r="Z279" s="353" t="s">
        <v>182</v>
      </c>
    </row>
    <row r="280" spans="1:26" s="3" customFormat="1" ht="21.75" customHeight="1" x14ac:dyDescent="0.2">
      <c r="A280" s="6"/>
      <c r="B280" s="399" t="s">
        <v>196</v>
      </c>
      <c r="C280" s="236">
        <v>4</v>
      </c>
      <c r="D280" s="398">
        <v>2</v>
      </c>
      <c r="E280" s="237">
        <v>0.09</v>
      </c>
      <c r="F280" s="238" t="s">
        <v>122</v>
      </c>
      <c r="G280" s="240">
        <v>57</v>
      </c>
      <c r="H280" s="402">
        <v>32</v>
      </c>
      <c r="I280" s="397">
        <v>1</v>
      </c>
      <c r="J280" s="340"/>
      <c r="K280" s="237"/>
      <c r="L280" s="396"/>
      <c r="M280" s="238"/>
      <c r="N280" s="395"/>
      <c r="O280" s="394"/>
      <c r="P280" s="213">
        <v>2024</v>
      </c>
      <c r="Q280" s="237">
        <v>0.09</v>
      </c>
      <c r="R280" s="343" t="s">
        <v>202</v>
      </c>
      <c r="S280" s="342" t="s">
        <v>122</v>
      </c>
      <c r="T280" s="341">
        <v>2000</v>
      </c>
      <c r="U280" s="213">
        <v>2024</v>
      </c>
      <c r="V280" s="339" t="s">
        <v>125</v>
      </c>
      <c r="W280" s="338">
        <v>8</v>
      </c>
      <c r="X280" s="77">
        <v>1</v>
      </c>
      <c r="Y280" s="78"/>
      <c r="Z280" s="353" t="s">
        <v>182</v>
      </c>
    </row>
    <row r="281" spans="1:26" s="3" customFormat="1" ht="21.75" customHeight="1" x14ac:dyDescent="0.2">
      <c r="A281" s="6"/>
      <c r="B281" s="399" t="s">
        <v>196</v>
      </c>
      <c r="C281" s="236">
        <v>8</v>
      </c>
      <c r="D281" s="398">
        <v>31</v>
      </c>
      <c r="E281" s="347">
        <v>1.1200000000000001</v>
      </c>
      <c r="F281" s="238" t="s">
        <v>122</v>
      </c>
      <c r="G281" s="214">
        <v>55</v>
      </c>
      <c r="H281" s="345">
        <v>377</v>
      </c>
      <c r="I281" s="397">
        <v>1</v>
      </c>
      <c r="J281" s="340"/>
      <c r="K281" s="237"/>
      <c r="L281" s="396"/>
      <c r="M281" s="238"/>
      <c r="N281" s="395"/>
      <c r="O281" s="394"/>
      <c r="P281" s="213">
        <v>2024</v>
      </c>
      <c r="Q281" s="347">
        <v>1.1000000000000001</v>
      </c>
      <c r="R281" s="343" t="s">
        <v>202</v>
      </c>
      <c r="S281" s="342" t="s">
        <v>122</v>
      </c>
      <c r="T281" s="356">
        <v>1800</v>
      </c>
      <c r="U281" s="348">
        <v>2024</v>
      </c>
      <c r="V281" s="339" t="s">
        <v>125</v>
      </c>
      <c r="W281" s="359">
        <v>8</v>
      </c>
      <c r="X281" s="77">
        <v>1</v>
      </c>
      <c r="Y281" s="78"/>
      <c r="Z281" s="353" t="s">
        <v>182</v>
      </c>
    </row>
    <row r="282" spans="1:26" s="3" customFormat="1" ht="21.75" customHeight="1" x14ac:dyDescent="0.2">
      <c r="A282" s="6"/>
      <c r="B282" s="393" t="s">
        <v>196</v>
      </c>
      <c r="C282" s="392">
        <v>8</v>
      </c>
      <c r="D282" s="391">
        <v>32</v>
      </c>
      <c r="E282" s="384">
        <v>0.2</v>
      </c>
      <c r="F282" s="387" t="s">
        <v>122</v>
      </c>
      <c r="G282" s="401">
        <v>58</v>
      </c>
      <c r="H282" s="400">
        <v>51</v>
      </c>
      <c r="I282" s="389">
        <v>1</v>
      </c>
      <c r="J282" s="380"/>
      <c r="K282" s="384"/>
      <c r="L282" s="388"/>
      <c r="M282" s="387"/>
      <c r="N282" s="386"/>
      <c r="O282" s="385"/>
      <c r="P282" s="377">
        <v>2023</v>
      </c>
      <c r="Q282" s="384"/>
      <c r="R282" s="383" t="s">
        <v>202</v>
      </c>
      <c r="S282" s="382" t="s">
        <v>122</v>
      </c>
      <c r="T282" s="381">
        <v>2000</v>
      </c>
      <c r="U282" s="380">
        <v>2023</v>
      </c>
      <c r="V282" s="379" t="s">
        <v>125</v>
      </c>
      <c r="W282" s="378">
        <v>8</v>
      </c>
      <c r="X282" s="377">
        <v>1</v>
      </c>
      <c r="Y282" s="376"/>
      <c r="Z282" s="375" t="s">
        <v>208</v>
      </c>
    </row>
    <row r="283" spans="1:26" s="3" customFormat="1" ht="21.75" customHeight="1" x14ac:dyDescent="0.2">
      <c r="A283" s="6"/>
      <c r="B283" s="399" t="s">
        <v>196</v>
      </c>
      <c r="C283" s="236">
        <v>8</v>
      </c>
      <c r="D283" s="398">
        <v>24</v>
      </c>
      <c r="E283" s="237">
        <v>0.36</v>
      </c>
      <c r="F283" s="238" t="s">
        <v>122</v>
      </c>
      <c r="G283" s="214">
        <v>56</v>
      </c>
      <c r="H283" s="345">
        <v>128</v>
      </c>
      <c r="I283" s="397">
        <v>1</v>
      </c>
      <c r="J283" s="340"/>
      <c r="K283" s="237"/>
      <c r="L283" s="396"/>
      <c r="M283" s="238"/>
      <c r="N283" s="395"/>
      <c r="O283" s="394"/>
      <c r="P283" s="213">
        <v>2024</v>
      </c>
      <c r="Q283" s="237">
        <v>0.36</v>
      </c>
      <c r="R283" s="343" t="s">
        <v>202</v>
      </c>
      <c r="S283" s="342" t="s">
        <v>122</v>
      </c>
      <c r="T283" s="356">
        <v>1800</v>
      </c>
      <c r="U283" s="348">
        <v>2024</v>
      </c>
      <c r="V283" s="339" t="s">
        <v>125</v>
      </c>
      <c r="W283" s="359">
        <v>8</v>
      </c>
      <c r="X283" s="77">
        <v>1</v>
      </c>
      <c r="Y283" s="78"/>
      <c r="Z283" s="353" t="s">
        <v>182</v>
      </c>
    </row>
    <row r="284" spans="1:26" s="3" customFormat="1" ht="21.75" customHeight="1" x14ac:dyDescent="0.2">
      <c r="A284" s="6"/>
      <c r="B284" s="393" t="s">
        <v>196</v>
      </c>
      <c r="C284" s="392">
        <v>8</v>
      </c>
      <c r="D284" s="391">
        <v>23</v>
      </c>
      <c r="E284" s="384">
        <v>0.32</v>
      </c>
      <c r="F284" s="387" t="s">
        <v>122</v>
      </c>
      <c r="G284" s="401">
        <v>56</v>
      </c>
      <c r="H284" s="400">
        <v>114</v>
      </c>
      <c r="I284" s="389">
        <v>1</v>
      </c>
      <c r="J284" s="380"/>
      <c r="K284" s="384"/>
      <c r="L284" s="388"/>
      <c r="M284" s="387"/>
      <c r="N284" s="386"/>
      <c r="O284" s="385"/>
      <c r="P284" s="377">
        <v>2023</v>
      </c>
      <c r="Q284" s="384"/>
      <c r="R284" s="383" t="s">
        <v>202</v>
      </c>
      <c r="S284" s="382" t="s">
        <v>122</v>
      </c>
      <c r="T284" s="381">
        <v>2000</v>
      </c>
      <c r="U284" s="365">
        <v>2024</v>
      </c>
      <c r="V284" s="379" t="s">
        <v>125</v>
      </c>
      <c r="W284" s="378">
        <v>8</v>
      </c>
      <c r="X284" s="377">
        <v>1</v>
      </c>
      <c r="Y284" s="376"/>
      <c r="Z284" s="375" t="s">
        <v>208</v>
      </c>
    </row>
    <row r="285" spans="1:26" s="3" customFormat="1" ht="21.75" customHeight="1" x14ac:dyDescent="0.2">
      <c r="A285" s="6"/>
      <c r="B285" s="399" t="s">
        <v>196</v>
      </c>
      <c r="C285" s="236">
        <v>8</v>
      </c>
      <c r="D285" s="398">
        <v>67</v>
      </c>
      <c r="E285" s="347">
        <v>2.2000000000000002</v>
      </c>
      <c r="F285" s="238" t="s">
        <v>122</v>
      </c>
      <c r="G285" s="214">
        <v>53</v>
      </c>
      <c r="H285" s="345">
        <v>764</v>
      </c>
      <c r="I285" s="397">
        <v>1</v>
      </c>
      <c r="J285" s="340"/>
      <c r="K285" s="237"/>
      <c r="L285" s="396"/>
      <c r="M285" s="238"/>
      <c r="N285" s="395"/>
      <c r="O285" s="394"/>
      <c r="P285" s="213">
        <v>2024</v>
      </c>
      <c r="Q285" s="347">
        <v>2.2000000000000002</v>
      </c>
      <c r="R285" s="343" t="s">
        <v>202</v>
      </c>
      <c r="S285" s="342" t="s">
        <v>122</v>
      </c>
      <c r="T285" s="356">
        <v>1800</v>
      </c>
      <c r="U285" s="348">
        <v>2024</v>
      </c>
      <c r="V285" s="339" t="s">
        <v>125</v>
      </c>
      <c r="W285" s="359">
        <v>8</v>
      </c>
      <c r="X285" s="77">
        <v>1</v>
      </c>
      <c r="Y285" s="78"/>
      <c r="Z285" s="353" t="s">
        <v>182</v>
      </c>
    </row>
    <row r="286" spans="1:26" s="3" customFormat="1" ht="21.75" customHeight="1" x14ac:dyDescent="0.2">
      <c r="A286" s="6"/>
      <c r="B286" s="399" t="s">
        <v>196</v>
      </c>
      <c r="C286" s="236">
        <v>8</v>
      </c>
      <c r="D286" s="398">
        <v>71</v>
      </c>
      <c r="E286" s="347">
        <v>0.46</v>
      </c>
      <c r="F286" s="238" t="s">
        <v>122</v>
      </c>
      <c r="G286" s="214">
        <v>52</v>
      </c>
      <c r="H286" s="345">
        <v>177</v>
      </c>
      <c r="I286" s="397">
        <v>1</v>
      </c>
      <c r="J286" s="340"/>
      <c r="K286" s="237"/>
      <c r="L286" s="396"/>
      <c r="M286" s="238"/>
      <c r="N286" s="395"/>
      <c r="O286" s="394"/>
      <c r="P286" s="77">
        <v>2023</v>
      </c>
      <c r="Q286" s="347">
        <v>0.46</v>
      </c>
      <c r="R286" s="343" t="s">
        <v>202</v>
      </c>
      <c r="S286" s="342" t="s">
        <v>122</v>
      </c>
      <c r="T286" s="356">
        <v>1800</v>
      </c>
      <c r="U286" s="348">
        <v>2024</v>
      </c>
      <c r="V286" s="339" t="s">
        <v>125</v>
      </c>
      <c r="W286" s="359">
        <v>8</v>
      </c>
      <c r="X286" s="77">
        <v>1</v>
      </c>
      <c r="Y286" s="78"/>
      <c r="Z286" s="337" t="s">
        <v>208</v>
      </c>
    </row>
    <row r="287" spans="1:26" s="3" customFormat="1" ht="21.75" customHeight="1" x14ac:dyDescent="0.2">
      <c r="A287" s="6"/>
      <c r="B287" s="399" t="s">
        <v>196</v>
      </c>
      <c r="C287" s="236">
        <v>8</v>
      </c>
      <c r="D287" s="398">
        <v>72</v>
      </c>
      <c r="E287" s="237">
        <v>0.16</v>
      </c>
      <c r="F287" s="238" t="s">
        <v>122</v>
      </c>
      <c r="G287" s="214">
        <v>52</v>
      </c>
      <c r="H287" s="345">
        <v>55</v>
      </c>
      <c r="I287" s="397">
        <v>1</v>
      </c>
      <c r="J287" s="340"/>
      <c r="K287" s="237"/>
      <c r="L287" s="396"/>
      <c r="M287" s="238"/>
      <c r="N287" s="395"/>
      <c r="O287" s="394"/>
      <c r="P287" s="213">
        <v>2024</v>
      </c>
      <c r="Q287" s="237">
        <v>0.16</v>
      </c>
      <c r="R287" s="343" t="s">
        <v>202</v>
      </c>
      <c r="S287" s="342" t="s">
        <v>122</v>
      </c>
      <c r="T287" s="356">
        <v>1800</v>
      </c>
      <c r="U287" s="348">
        <v>2024</v>
      </c>
      <c r="V287" s="339" t="s">
        <v>125</v>
      </c>
      <c r="W287" s="359">
        <v>8</v>
      </c>
      <c r="X287" s="77">
        <v>1</v>
      </c>
      <c r="Y287" s="78"/>
      <c r="Z287" s="353" t="s">
        <v>182</v>
      </c>
    </row>
    <row r="288" spans="1:26" s="3" customFormat="1" ht="21.75" customHeight="1" x14ac:dyDescent="0.2">
      <c r="A288" s="6"/>
      <c r="B288" s="393" t="s">
        <v>196</v>
      </c>
      <c r="C288" s="392">
        <v>7</v>
      </c>
      <c r="D288" s="391">
        <v>69</v>
      </c>
      <c r="E288" s="384">
        <v>0.72</v>
      </c>
      <c r="F288" s="387" t="s">
        <v>265</v>
      </c>
      <c r="G288" s="401">
        <v>79</v>
      </c>
      <c r="H288" s="400">
        <v>109</v>
      </c>
      <c r="I288" s="389">
        <v>1</v>
      </c>
      <c r="J288" s="380"/>
      <c r="K288" s="384"/>
      <c r="L288" s="388"/>
      <c r="M288" s="387"/>
      <c r="N288" s="386"/>
      <c r="O288" s="385"/>
      <c r="P288" s="377">
        <v>2023</v>
      </c>
      <c r="Q288" s="384"/>
      <c r="R288" s="383" t="s">
        <v>202</v>
      </c>
      <c r="S288" s="382" t="s">
        <v>122</v>
      </c>
      <c r="T288" s="381">
        <v>2000</v>
      </c>
      <c r="U288" s="380">
        <v>2023</v>
      </c>
      <c r="V288" s="379" t="s">
        <v>125</v>
      </c>
      <c r="W288" s="378">
        <v>8</v>
      </c>
      <c r="X288" s="377">
        <v>1</v>
      </c>
      <c r="Y288" s="376"/>
      <c r="Z288" s="375" t="s">
        <v>208</v>
      </c>
    </row>
    <row r="289" spans="1:26" s="3" customFormat="1" ht="21.75" customHeight="1" x14ac:dyDescent="0.2">
      <c r="A289" s="6"/>
      <c r="B289" s="399" t="s">
        <v>196</v>
      </c>
      <c r="C289" s="236">
        <v>41</v>
      </c>
      <c r="D289" s="398">
        <v>105</v>
      </c>
      <c r="E289" s="237">
        <v>1.48</v>
      </c>
      <c r="F289" s="238" t="s">
        <v>122</v>
      </c>
      <c r="G289" s="240">
        <v>63</v>
      </c>
      <c r="H289" s="402">
        <v>565</v>
      </c>
      <c r="I289" s="397">
        <v>1</v>
      </c>
      <c r="J289" s="340"/>
      <c r="K289" s="237"/>
      <c r="L289" s="396"/>
      <c r="M289" s="238"/>
      <c r="N289" s="395"/>
      <c r="O289" s="394"/>
      <c r="P289" s="213">
        <v>2024</v>
      </c>
      <c r="Q289" s="237">
        <v>1.48</v>
      </c>
      <c r="R289" s="343" t="s">
        <v>202</v>
      </c>
      <c r="S289" s="342" t="s">
        <v>122</v>
      </c>
      <c r="T289" s="341">
        <v>2000</v>
      </c>
      <c r="U289" s="213">
        <v>2024</v>
      </c>
      <c r="V289" s="339" t="s">
        <v>125</v>
      </c>
      <c r="W289" s="359">
        <v>8</v>
      </c>
      <c r="X289" s="77">
        <v>1</v>
      </c>
      <c r="Y289" s="78"/>
      <c r="Z289" s="353" t="s">
        <v>182</v>
      </c>
    </row>
    <row r="290" spans="1:26" s="3" customFormat="1" ht="21.75" customHeight="1" x14ac:dyDescent="0.2">
      <c r="A290" s="6"/>
      <c r="B290" s="399" t="s">
        <v>196</v>
      </c>
      <c r="C290" s="236">
        <v>41</v>
      </c>
      <c r="D290" s="398">
        <v>106</v>
      </c>
      <c r="E290" s="237">
        <v>1.56</v>
      </c>
      <c r="F290" s="238" t="s">
        <v>122</v>
      </c>
      <c r="G290" s="240">
        <v>62</v>
      </c>
      <c r="H290" s="402">
        <v>590</v>
      </c>
      <c r="I290" s="397">
        <v>1</v>
      </c>
      <c r="J290" s="340"/>
      <c r="K290" s="237"/>
      <c r="L290" s="396"/>
      <c r="M290" s="238"/>
      <c r="N290" s="395"/>
      <c r="O290" s="394"/>
      <c r="P290" s="213">
        <v>2024</v>
      </c>
      <c r="Q290" s="237">
        <v>1.56</v>
      </c>
      <c r="R290" s="343" t="s">
        <v>202</v>
      </c>
      <c r="S290" s="342" t="s">
        <v>122</v>
      </c>
      <c r="T290" s="341">
        <v>2000</v>
      </c>
      <c r="U290" s="213">
        <v>2024</v>
      </c>
      <c r="V290" s="339" t="s">
        <v>125</v>
      </c>
      <c r="W290" s="359">
        <v>8</v>
      </c>
      <c r="X290" s="77">
        <v>1</v>
      </c>
      <c r="Y290" s="78"/>
      <c r="Z290" s="353" t="s">
        <v>182</v>
      </c>
    </row>
    <row r="291" spans="1:26" s="3" customFormat="1" ht="21.75" customHeight="1" x14ac:dyDescent="0.2">
      <c r="A291" s="6"/>
      <c r="B291" s="393" t="s">
        <v>196</v>
      </c>
      <c r="C291" s="392">
        <v>5</v>
      </c>
      <c r="D291" s="391">
        <v>52</v>
      </c>
      <c r="E291" s="384">
        <v>0.6</v>
      </c>
      <c r="F291" s="387" t="s">
        <v>122</v>
      </c>
      <c r="G291" s="401">
        <v>60</v>
      </c>
      <c r="H291" s="400">
        <v>223</v>
      </c>
      <c r="I291" s="389">
        <v>1</v>
      </c>
      <c r="J291" s="380"/>
      <c r="K291" s="384"/>
      <c r="L291" s="388"/>
      <c r="M291" s="387"/>
      <c r="N291" s="386"/>
      <c r="O291" s="385"/>
      <c r="P291" s="377">
        <v>2023</v>
      </c>
      <c r="Q291" s="384"/>
      <c r="R291" s="383" t="s">
        <v>202</v>
      </c>
      <c r="S291" s="382" t="s">
        <v>122</v>
      </c>
      <c r="T291" s="381">
        <v>2000</v>
      </c>
      <c r="U291" s="380">
        <v>2023</v>
      </c>
      <c r="V291" s="379" t="s">
        <v>125</v>
      </c>
      <c r="W291" s="378">
        <v>8</v>
      </c>
      <c r="X291" s="377">
        <v>1</v>
      </c>
      <c r="Y291" s="376"/>
      <c r="Z291" s="375" t="s">
        <v>147</v>
      </c>
    </row>
    <row r="292" spans="1:26" s="3" customFormat="1" ht="21.75" customHeight="1" x14ac:dyDescent="0.2">
      <c r="A292" s="6"/>
      <c r="B292" s="393" t="s">
        <v>196</v>
      </c>
      <c r="C292" s="392">
        <v>5</v>
      </c>
      <c r="D292" s="391">
        <v>53</v>
      </c>
      <c r="E292" s="384">
        <v>0.4</v>
      </c>
      <c r="F292" s="387" t="s">
        <v>264</v>
      </c>
      <c r="G292" s="401">
        <v>56</v>
      </c>
      <c r="H292" s="400">
        <v>154</v>
      </c>
      <c r="I292" s="389">
        <v>1</v>
      </c>
      <c r="J292" s="380"/>
      <c r="K292" s="384"/>
      <c r="L292" s="388"/>
      <c r="M292" s="387"/>
      <c r="N292" s="386"/>
      <c r="O292" s="385"/>
      <c r="P292" s="377">
        <v>2023</v>
      </c>
      <c r="Q292" s="384"/>
      <c r="R292" s="383" t="s">
        <v>202</v>
      </c>
      <c r="S292" s="382" t="s">
        <v>122</v>
      </c>
      <c r="T292" s="381">
        <v>2000</v>
      </c>
      <c r="U292" s="380">
        <v>2023</v>
      </c>
      <c r="V292" s="379" t="s">
        <v>125</v>
      </c>
      <c r="W292" s="378">
        <v>8</v>
      </c>
      <c r="X292" s="377">
        <v>1</v>
      </c>
      <c r="Y292" s="376"/>
      <c r="Z292" s="375" t="s">
        <v>147</v>
      </c>
    </row>
    <row r="293" spans="1:26" s="3" customFormat="1" ht="21.75" customHeight="1" x14ac:dyDescent="0.2">
      <c r="A293" s="6"/>
      <c r="B293" s="393" t="s">
        <v>196</v>
      </c>
      <c r="C293" s="392">
        <v>8</v>
      </c>
      <c r="D293" s="391">
        <v>49</v>
      </c>
      <c r="E293" s="384">
        <v>0.6</v>
      </c>
      <c r="F293" s="387" t="s">
        <v>122</v>
      </c>
      <c r="G293" s="401">
        <v>62</v>
      </c>
      <c r="H293" s="400">
        <v>159</v>
      </c>
      <c r="I293" s="389">
        <v>1</v>
      </c>
      <c r="J293" s="380"/>
      <c r="K293" s="384"/>
      <c r="L293" s="388"/>
      <c r="M293" s="387"/>
      <c r="N293" s="386"/>
      <c r="O293" s="385"/>
      <c r="P293" s="377">
        <v>2023</v>
      </c>
      <c r="Q293" s="384"/>
      <c r="R293" s="383" t="s">
        <v>202</v>
      </c>
      <c r="S293" s="382" t="s">
        <v>122</v>
      </c>
      <c r="T293" s="381">
        <v>2000</v>
      </c>
      <c r="U293" s="380">
        <v>2023</v>
      </c>
      <c r="V293" s="379" t="s">
        <v>125</v>
      </c>
      <c r="W293" s="378">
        <v>8</v>
      </c>
      <c r="X293" s="377">
        <v>1</v>
      </c>
      <c r="Y293" s="376"/>
      <c r="Z293" s="375" t="s">
        <v>208</v>
      </c>
    </row>
    <row r="294" spans="1:26" s="3" customFormat="1" ht="21.75" customHeight="1" x14ac:dyDescent="0.2">
      <c r="A294" s="6"/>
      <c r="B294" s="399" t="s">
        <v>196</v>
      </c>
      <c r="C294" s="236">
        <v>8</v>
      </c>
      <c r="D294" s="398">
        <v>50</v>
      </c>
      <c r="E294" s="347">
        <v>1.4</v>
      </c>
      <c r="F294" s="238" t="s">
        <v>122</v>
      </c>
      <c r="G294" s="214">
        <v>56</v>
      </c>
      <c r="H294" s="345">
        <v>445</v>
      </c>
      <c r="I294" s="397">
        <v>1</v>
      </c>
      <c r="J294" s="340"/>
      <c r="K294" s="237"/>
      <c r="L294" s="396"/>
      <c r="M294" s="238"/>
      <c r="N294" s="395"/>
      <c r="O294" s="394"/>
      <c r="P294" s="213">
        <v>2024</v>
      </c>
      <c r="Q294" s="347">
        <v>1.4</v>
      </c>
      <c r="R294" s="343" t="s">
        <v>202</v>
      </c>
      <c r="S294" s="342" t="s">
        <v>122</v>
      </c>
      <c r="T294" s="356">
        <v>1800</v>
      </c>
      <c r="U294" s="348">
        <v>2024</v>
      </c>
      <c r="V294" s="339" t="s">
        <v>125</v>
      </c>
      <c r="W294" s="359">
        <v>8</v>
      </c>
      <c r="X294" s="77">
        <v>1</v>
      </c>
      <c r="Y294" s="78"/>
      <c r="Z294" s="353" t="s">
        <v>182</v>
      </c>
    </row>
    <row r="295" spans="1:26" s="3" customFormat="1" ht="21.75" customHeight="1" x14ac:dyDescent="0.2">
      <c r="A295" s="6"/>
      <c r="B295" s="399" t="s">
        <v>196</v>
      </c>
      <c r="C295" s="236">
        <v>12</v>
      </c>
      <c r="D295" s="398">
        <v>11</v>
      </c>
      <c r="E295" s="347">
        <v>2.83</v>
      </c>
      <c r="F295" s="238" t="s">
        <v>122</v>
      </c>
      <c r="G295" s="214">
        <v>49</v>
      </c>
      <c r="H295" s="345">
        <v>276</v>
      </c>
      <c r="I295" s="397">
        <v>1</v>
      </c>
      <c r="J295" s="340"/>
      <c r="K295" s="237"/>
      <c r="L295" s="396"/>
      <c r="M295" s="238"/>
      <c r="N295" s="395"/>
      <c r="O295" s="394"/>
      <c r="P295" s="77">
        <v>2023</v>
      </c>
      <c r="Q295" s="347">
        <v>2.83</v>
      </c>
      <c r="R295" s="343" t="s">
        <v>202</v>
      </c>
      <c r="S295" s="342" t="s">
        <v>122</v>
      </c>
      <c r="T295" s="356">
        <v>1800</v>
      </c>
      <c r="U295" s="348">
        <v>2024</v>
      </c>
      <c r="V295" s="339" t="s">
        <v>125</v>
      </c>
      <c r="W295" s="359">
        <v>8</v>
      </c>
      <c r="X295" s="77">
        <v>1</v>
      </c>
      <c r="Y295" s="78"/>
      <c r="Z295" s="337" t="s">
        <v>208</v>
      </c>
    </row>
    <row r="296" spans="1:26" s="3" customFormat="1" ht="21.75" customHeight="1" x14ac:dyDescent="0.2">
      <c r="A296" s="6"/>
      <c r="B296" s="393" t="s">
        <v>196</v>
      </c>
      <c r="C296" s="392">
        <v>12</v>
      </c>
      <c r="D296" s="391">
        <v>132</v>
      </c>
      <c r="E296" s="384">
        <v>2.12</v>
      </c>
      <c r="F296" s="387" t="s">
        <v>122</v>
      </c>
      <c r="G296" s="401">
        <v>47</v>
      </c>
      <c r="H296" s="400">
        <v>681</v>
      </c>
      <c r="I296" s="389">
        <v>1</v>
      </c>
      <c r="J296" s="380"/>
      <c r="K296" s="384"/>
      <c r="L296" s="388"/>
      <c r="M296" s="387"/>
      <c r="N296" s="386"/>
      <c r="O296" s="385"/>
      <c r="P296" s="377">
        <v>2023</v>
      </c>
      <c r="Q296" s="384"/>
      <c r="R296" s="383" t="s">
        <v>202</v>
      </c>
      <c r="S296" s="382" t="s">
        <v>122</v>
      </c>
      <c r="T296" s="381">
        <v>2000</v>
      </c>
      <c r="U296" s="380">
        <v>2023</v>
      </c>
      <c r="V296" s="379" t="s">
        <v>125</v>
      </c>
      <c r="W296" s="378">
        <v>8</v>
      </c>
      <c r="X296" s="377">
        <v>1</v>
      </c>
      <c r="Y296" s="376"/>
      <c r="Z296" s="375" t="s">
        <v>208</v>
      </c>
    </row>
    <row r="297" spans="1:26" s="3" customFormat="1" ht="21.75" customHeight="1" x14ac:dyDescent="0.2">
      <c r="A297" s="6"/>
      <c r="B297" s="399" t="s">
        <v>196</v>
      </c>
      <c r="C297" s="236">
        <v>3</v>
      </c>
      <c r="D297" s="398">
        <v>13</v>
      </c>
      <c r="E297" s="347">
        <v>3.86</v>
      </c>
      <c r="F297" s="238" t="s">
        <v>122</v>
      </c>
      <c r="G297" s="214">
        <v>65</v>
      </c>
      <c r="H297" s="345">
        <v>195</v>
      </c>
      <c r="I297" s="397">
        <v>1</v>
      </c>
      <c r="J297" s="340"/>
      <c r="K297" s="237"/>
      <c r="L297" s="396"/>
      <c r="M297" s="238"/>
      <c r="N297" s="395"/>
      <c r="O297" s="394"/>
      <c r="P297" s="77">
        <v>2023</v>
      </c>
      <c r="Q297" s="347">
        <v>3.86</v>
      </c>
      <c r="R297" s="343" t="s">
        <v>202</v>
      </c>
      <c r="S297" s="342" t="s">
        <v>122</v>
      </c>
      <c r="T297" s="356">
        <v>1800</v>
      </c>
      <c r="U297" s="348">
        <v>2024</v>
      </c>
      <c r="V297" s="339" t="s">
        <v>125</v>
      </c>
      <c r="W297" s="359">
        <v>8</v>
      </c>
      <c r="X297" s="77">
        <v>1</v>
      </c>
      <c r="Y297" s="78"/>
      <c r="Z297" s="337" t="s">
        <v>147</v>
      </c>
    </row>
    <row r="298" spans="1:26" s="3" customFormat="1" ht="21.75" customHeight="1" x14ac:dyDescent="0.2">
      <c r="A298" s="6"/>
      <c r="B298" s="393" t="s">
        <v>196</v>
      </c>
      <c r="C298" s="392">
        <v>3</v>
      </c>
      <c r="D298" s="391">
        <v>14</v>
      </c>
      <c r="E298" s="384">
        <v>0.16</v>
      </c>
      <c r="F298" s="387" t="s">
        <v>263</v>
      </c>
      <c r="G298" s="401">
        <v>64</v>
      </c>
      <c r="H298" s="400">
        <v>68</v>
      </c>
      <c r="I298" s="389">
        <v>1</v>
      </c>
      <c r="J298" s="380"/>
      <c r="K298" s="384"/>
      <c r="L298" s="388"/>
      <c r="M298" s="387"/>
      <c r="N298" s="386"/>
      <c r="O298" s="385"/>
      <c r="P298" s="377">
        <v>2023</v>
      </c>
      <c r="Q298" s="384"/>
      <c r="R298" s="383" t="s">
        <v>202</v>
      </c>
      <c r="S298" s="382" t="s">
        <v>122</v>
      </c>
      <c r="T298" s="381">
        <v>2000</v>
      </c>
      <c r="U298" s="380">
        <v>2023</v>
      </c>
      <c r="V298" s="379" t="s">
        <v>125</v>
      </c>
      <c r="W298" s="378">
        <v>8</v>
      </c>
      <c r="X298" s="377">
        <v>1</v>
      </c>
      <c r="Y298" s="376"/>
      <c r="Z298" s="375" t="s">
        <v>147</v>
      </c>
    </row>
    <row r="299" spans="1:26" s="3" customFormat="1" ht="21.75" customHeight="1" x14ac:dyDescent="0.2">
      <c r="A299" s="6"/>
      <c r="B299" s="393" t="s">
        <v>196</v>
      </c>
      <c r="C299" s="392">
        <v>3</v>
      </c>
      <c r="D299" s="391">
        <v>15</v>
      </c>
      <c r="E299" s="384">
        <v>0.56000000000000005</v>
      </c>
      <c r="F299" s="387" t="s">
        <v>124</v>
      </c>
      <c r="G299" s="401">
        <v>64</v>
      </c>
      <c r="H299" s="400">
        <v>235</v>
      </c>
      <c r="I299" s="389">
        <v>1</v>
      </c>
      <c r="J299" s="380"/>
      <c r="K299" s="384"/>
      <c r="L299" s="388"/>
      <c r="M299" s="387"/>
      <c r="N299" s="386"/>
      <c r="O299" s="385"/>
      <c r="P299" s="377">
        <v>2023</v>
      </c>
      <c r="Q299" s="384"/>
      <c r="R299" s="383" t="s">
        <v>202</v>
      </c>
      <c r="S299" s="382" t="s">
        <v>122</v>
      </c>
      <c r="T299" s="381">
        <v>2000</v>
      </c>
      <c r="U299" s="380">
        <v>2023</v>
      </c>
      <c r="V299" s="379" t="s">
        <v>125</v>
      </c>
      <c r="W299" s="378">
        <v>8</v>
      </c>
      <c r="X299" s="377">
        <v>1</v>
      </c>
      <c r="Y299" s="376"/>
      <c r="Z299" s="375" t="s">
        <v>147</v>
      </c>
    </row>
    <row r="300" spans="1:26" s="3" customFormat="1" ht="21.75" customHeight="1" x14ac:dyDescent="0.2">
      <c r="A300" s="6"/>
      <c r="B300" s="393" t="s">
        <v>196</v>
      </c>
      <c r="C300" s="392">
        <v>3</v>
      </c>
      <c r="D300" s="391">
        <v>16</v>
      </c>
      <c r="E300" s="384">
        <v>1.84</v>
      </c>
      <c r="F300" s="387" t="s">
        <v>122</v>
      </c>
      <c r="G300" s="401">
        <v>72</v>
      </c>
      <c r="H300" s="400">
        <v>379</v>
      </c>
      <c r="I300" s="389">
        <v>1</v>
      </c>
      <c r="J300" s="380"/>
      <c r="K300" s="384"/>
      <c r="L300" s="388"/>
      <c r="M300" s="387"/>
      <c r="N300" s="386"/>
      <c r="O300" s="385"/>
      <c r="P300" s="377">
        <v>2023</v>
      </c>
      <c r="Q300" s="384"/>
      <c r="R300" s="383" t="s">
        <v>202</v>
      </c>
      <c r="S300" s="382" t="s">
        <v>122</v>
      </c>
      <c r="T300" s="381">
        <v>2000</v>
      </c>
      <c r="U300" s="380">
        <v>2023</v>
      </c>
      <c r="V300" s="379" t="s">
        <v>125</v>
      </c>
      <c r="W300" s="378">
        <v>8</v>
      </c>
      <c r="X300" s="377">
        <v>1</v>
      </c>
      <c r="Y300" s="376"/>
      <c r="Z300" s="375" t="s">
        <v>147</v>
      </c>
    </row>
    <row r="301" spans="1:26" s="3" customFormat="1" ht="21.75" customHeight="1" x14ac:dyDescent="0.2">
      <c r="A301" s="6"/>
      <c r="B301" s="393" t="s">
        <v>196</v>
      </c>
      <c r="C301" s="392">
        <v>3</v>
      </c>
      <c r="D301" s="391">
        <v>82</v>
      </c>
      <c r="E301" s="384">
        <v>0.45</v>
      </c>
      <c r="F301" s="387" t="s">
        <v>122</v>
      </c>
      <c r="G301" s="401">
        <v>64</v>
      </c>
      <c r="H301" s="400">
        <v>173</v>
      </c>
      <c r="I301" s="389">
        <v>1</v>
      </c>
      <c r="J301" s="380"/>
      <c r="K301" s="384"/>
      <c r="L301" s="388"/>
      <c r="M301" s="387"/>
      <c r="N301" s="386"/>
      <c r="O301" s="385"/>
      <c r="P301" s="377">
        <v>2023</v>
      </c>
      <c r="Q301" s="384"/>
      <c r="R301" s="383" t="s">
        <v>202</v>
      </c>
      <c r="S301" s="382" t="s">
        <v>122</v>
      </c>
      <c r="T301" s="381">
        <v>2000</v>
      </c>
      <c r="U301" s="380">
        <v>2023</v>
      </c>
      <c r="V301" s="379" t="s">
        <v>125</v>
      </c>
      <c r="W301" s="378">
        <v>8</v>
      </c>
      <c r="X301" s="377">
        <v>1</v>
      </c>
      <c r="Y301" s="376"/>
      <c r="Z301" s="375" t="s">
        <v>147</v>
      </c>
    </row>
    <row r="302" spans="1:26" s="3" customFormat="1" ht="21.75" customHeight="1" x14ac:dyDescent="0.2">
      <c r="A302" s="6"/>
      <c r="B302" s="399" t="s">
        <v>196</v>
      </c>
      <c r="C302" s="236">
        <v>8</v>
      </c>
      <c r="D302" s="398">
        <v>92</v>
      </c>
      <c r="E302" s="237">
        <v>0.8</v>
      </c>
      <c r="F302" s="238" t="s">
        <v>122</v>
      </c>
      <c r="G302" s="214">
        <v>51</v>
      </c>
      <c r="H302" s="345">
        <v>270</v>
      </c>
      <c r="I302" s="397">
        <v>1</v>
      </c>
      <c r="J302" s="340"/>
      <c r="K302" s="237"/>
      <c r="L302" s="396"/>
      <c r="M302" s="238"/>
      <c r="N302" s="395"/>
      <c r="O302" s="394"/>
      <c r="P302" s="213">
        <v>2024</v>
      </c>
      <c r="Q302" s="237">
        <v>0.8</v>
      </c>
      <c r="R302" s="343" t="s">
        <v>202</v>
      </c>
      <c r="S302" s="342" t="s">
        <v>122</v>
      </c>
      <c r="T302" s="356">
        <v>1800</v>
      </c>
      <c r="U302" s="348">
        <v>2024</v>
      </c>
      <c r="V302" s="339" t="s">
        <v>125</v>
      </c>
      <c r="W302" s="359">
        <v>8</v>
      </c>
      <c r="X302" s="77">
        <v>1</v>
      </c>
      <c r="Y302" s="78"/>
      <c r="Z302" s="353" t="s">
        <v>182</v>
      </c>
    </row>
    <row r="303" spans="1:26" s="3" customFormat="1" ht="21.75" customHeight="1" x14ac:dyDescent="0.2">
      <c r="A303" s="6"/>
      <c r="B303" s="399" t="s">
        <v>196</v>
      </c>
      <c r="C303" s="236">
        <v>5</v>
      </c>
      <c r="D303" s="398">
        <v>45</v>
      </c>
      <c r="E303" s="347">
        <v>0.93</v>
      </c>
      <c r="F303" s="238" t="s">
        <v>122</v>
      </c>
      <c r="G303" s="214">
        <v>57</v>
      </c>
      <c r="H303" s="345">
        <v>130</v>
      </c>
      <c r="I303" s="397">
        <v>1</v>
      </c>
      <c r="J303" s="340"/>
      <c r="K303" s="237"/>
      <c r="L303" s="396"/>
      <c r="M303" s="238"/>
      <c r="N303" s="395"/>
      <c r="O303" s="394"/>
      <c r="P303" s="77">
        <v>2023</v>
      </c>
      <c r="Q303" s="347">
        <v>0.93</v>
      </c>
      <c r="R303" s="343" t="s">
        <v>202</v>
      </c>
      <c r="S303" s="342" t="s">
        <v>122</v>
      </c>
      <c r="T303" s="341">
        <v>2000</v>
      </c>
      <c r="U303" s="348">
        <v>2024</v>
      </c>
      <c r="V303" s="339" t="s">
        <v>125</v>
      </c>
      <c r="W303" s="359">
        <v>8</v>
      </c>
      <c r="X303" s="77">
        <v>1</v>
      </c>
      <c r="Y303" s="78"/>
      <c r="Z303" s="337" t="s">
        <v>147</v>
      </c>
    </row>
    <row r="304" spans="1:26" s="3" customFormat="1" ht="21.75" customHeight="1" x14ac:dyDescent="0.2">
      <c r="A304" s="6"/>
      <c r="B304" s="393" t="s">
        <v>196</v>
      </c>
      <c r="C304" s="392">
        <v>5</v>
      </c>
      <c r="D304" s="391">
        <v>47</v>
      </c>
      <c r="E304" s="384">
        <v>0.36</v>
      </c>
      <c r="F304" s="387" t="s">
        <v>122</v>
      </c>
      <c r="G304" s="401">
        <v>59</v>
      </c>
      <c r="H304" s="400">
        <v>132</v>
      </c>
      <c r="I304" s="389">
        <v>1</v>
      </c>
      <c r="J304" s="380"/>
      <c r="K304" s="384"/>
      <c r="L304" s="388"/>
      <c r="M304" s="387"/>
      <c r="N304" s="386"/>
      <c r="O304" s="385"/>
      <c r="P304" s="377">
        <v>2023</v>
      </c>
      <c r="Q304" s="384"/>
      <c r="R304" s="383" t="s">
        <v>202</v>
      </c>
      <c r="S304" s="382" t="s">
        <v>122</v>
      </c>
      <c r="T304" s="381">
        <v>2000</v>
      </c>
      <c r="U304" s="380">
        <v>2023</v>
      </c>
      <c r="V304" s="379" t="s">
        <v>125</v>
      </c>
      <c r="W304" s="378">
        <v>8</v>
      </c>
      <c r="X304" s="377">
        <v>1</v>
      </c>
      <c r="Y304" s="376"/>
      <c r="Z304" s="375" t="s">
        <v>147</v>
      </c>
    </row>
    <row r="305" spans="1:26" s="3" customFormat="1" ht="21.75" customHeight="1" x14ac:dyDescent="0.2">
      <c r="A305" s="6"/>
      <c r="B305" s="393" t="s">
        <v>196</v>
      </c>
      <c r="C305" s="392">
        <v>5</v>
      </c>
      <c r="D305" s="391">
        <v>48</v>
      </c>
      <c r="E305" s="384">
        <v>0.32</v>
      </c>
      <c r="F305" s="387" t="s">
        <v>122</v>
      </c>
      <c r="G305" s="401">
        <v>58</v>
      </c>
      <c r="H305" s="400">
        <v>82</v>
      </c>
      <c r="I305" s="389">
        <v>1</v>
      </c>
      <c r="J305" s="380"/>
      <c r="K305" s="384"/>
      <c r="L305" s="388"/>
      <c r="M305" s="387"/>
      <c r="N305" s="386"/>
      <c r="O305" s="385"/>
      <c r="P305" s="377">
        <v>2023</v>
      </c>
      <c r="Q305" s="384"/>
      <c r="R305" s="383" t="s">
        <v>202</v>
      </c>
      <c r="S305" s="382" t="s">
        <v>122</v>
      </c>
      <c r="T305" s="381">
        <v>2000</v>
      </c>
      <c r="U305" s="380">
        <v>2023</v>
      </c>
      <c r="V305" s="379" t="s">
        <v>125</v>
      </c>
      <c r="W305" s="378">
        <v>8</v>
      </c>
      <c r="X305" s="377">
        <v>1</v>
      </c>
      <c r="Y305" s="376"/>
      <c r="Z305" s="375" t="s">
        <v>147</v>
      </c>
    </row>
    <row r="306" spans="1:26" s="3" customFormat="1" ht="21.75" customHeight="1" x14ac:dyDescent="0.2">
      <c r="A306" s="6"/>
      <c r="B306" s="393" t="s">
        <v>196</v>
      </c>
      <c r="C306" s="392">
        <v>5</v>
      </c>
      <c r="D306" s="391">
        <v>44</v>
      </c>
      <c r="E306" s="384">
        <v>0.64</v>
      </c>
      <c r="F306" s="387" t="s">
        <v>122</v>
      </c>
      <c r="G306" s="390">
        <v>57</v>
      </c>
      <c r="H306" s="386">
        <v>230</v>
      </c>
      <c r="I306" s="389">
        <v>1</v>
      </c>
      <c r="J306" s="380"/>
      <c r="K306" s="384"/>
      <c r="L306" s="388"/>
      <c r="M306" s="387"/>
      <c r="N306" s="386"/>
      <c r="O306" s="385"/>
      <c r="P306" s="377">
        <v>2023</v>
      </c>
      <c r="Q306" s="384"/>
      <c r="R306" s="383" t="s">
        <v>202</v>
      </c>
      <c r="S306" s="382" t="s">
        <v>122</v>
      </c>
      <c r="T306" s="381">
        <v>2000</v>
      </c>
      <c r="U306" s="380">
        <v>2023</v>
      </c>
      <c r="V306" s="379" t="s">
        <v>125</v>
      </c>
      <c r="W306" s="378">
        <v>8</v>
      </c>
      <c r="X306" s="377">
        <v>1</v>
      </c>
      <c r="Y306" s="376"/>
      <c r="Z306" s="375" t="s">
        <v>147</v>
      </c>
    </row>
    <row r="307" spans="1:26" s="3" customFormat="1" ht="21.75" customHeight="1" x14ac:dyDescent="0.2">
      <c r="A307" s="6"/>
      <c r="B307" s="399" t="s">
        <v>196</v>
      </c>
      <c r="C307" s="236">
        <v>5</v>
      </c>
      <c r="D307" s="398">
        <v>46</v>
      </c>
      <c r="E307" s="347">
        <v>0.98</v>
      </c>
      <c r="F307" s="238" t="s">
        <v>122</v>
      </c>
      <c r="G307" s="214">
        <v>59</v>
      </c>
      <c r="H307" s="345">
        <v>155</v>
      </c>
      <c r="I307" s="397">
        <v>1</v>
      </c>
      <c r="J307" s="340"/>
      <c r="K307" s="237"/>
      <c r="L307" s="396"/>
      <c r="M307" s="238"/>
      <c r="N307" s="395"/>
      <c r="O307" s="394"/>
      <c r="P307" s="77">
        <v>2023</v>
      </c>
      <c r="Q307" s="347">
        <v>0.98</v>
      </c>
      <c r="R307" s="343" t="s">
        <v>202</v>
      </c>
      <c r="S307" s="342" t="s">
        <v>122</v>
      </c>
      <c r="T307" s="341">
        <v>2000</v>
      </c>
      <c r="U307" s="348">
        <v>2024</v>
      </c>
      <c r="V307" s="339" t="s">
        <v>125</v>
      </c>
      <c r="W307" s="359">
        <v>8</v>
      </c>
      <c r="X307" s="77">
        <v>1</v>
      </c>
      <c r="Y307" s="78"/>
      <c r="Z307" s="337" t="s">
        <v>147</v>
      </c>
    </row>
    <row r="308" spans="1:26" s="3" customFormat="1" ht="21.75" customHeight="1" x14ac:dyDescent="0.2">
      <c r="A308" s="6"/>
      <c r="B308" s="399" t="s">
        <v>196</v>
      </c>
      <c r="C308" s="236">
        <v>7</v>
      </c>
      <c r="D308" s="398">
        <v>38</v>
      </c>
      <c r="E308" s="347">
        <v>1.1499999999999999</v>
      </c>
      <c r="F308" s="238" t="s">
        <v>122</v>
      </c>
      <c r="G308" s="214">
        <v>57</v>
      </c>
      <c r="H308" s="345">
        <v>130</v>
      </c>
      <c r="I308" s="397">
        <v>1</v>
      </c>
      <c r="J308" s="340"/>
      <c r="K308" s="237"/>
      <c r="L308" s="396"/>
      <c r="M308" s="238"/>
      <c r="N308" s="395"/>
      <c r="O308" s="394"/>
      <c r="P308" s="77">
        <v>2023</v>
      </c>
      <c r="Q308" s="347">
        <v>1.1499999999999999</v>
      </c>
      <c r="R308" s="343" t="s">
        <v>202</v>
      </c>
      <c r="S308" s="342" t="s">
        <v>122</v>
      </c>
      <c r="T308" s="356">
        <v>1800</v>
      </c>
      <c r="U308" s="213">
        <v>2024</v>
      </c>
      <c r="V308" s="339" t="s">
        <v>125</v>
      </c>
      <c r="W308" s="338">
        <v>8</v>
      </c>
      <c r="X308" s="77">
        <v>1</v>
      </c>
      <c r="Y308" s="78"/>
      <c r="Z308" s="337" t="s">
        <v>208</v>
      </c>
    </row>
    <row r="309" spans="1:26" s="3" customFormat="1" ht="21.75" customHeight="1" x14ac:dyDescent="0.2">
      <c r="A309" s="6"/>
      <c r="B309" s="393" t="s">
        <v>196</v>
      </c>
      <c r="C309" s="392">
        <v>7</v>
      </c>
      <c r="D309" s="391">
        <v>167</v>
      </c>
      <c r="E309" s="384">
        <v>0.68</v>
      </c>
      <c r="F309" s="387" t="s">
        <v>122</v>
      </c>
      <c r="G309" s="390">
        <v>52</v>
      </c>
      <c r="H309" s="386">
        <v>232</v>
      </c>
      <c r="I309" s="389">
        <v>1</v>
      </c>
      <c r="J309" s="380"/>
      <c r="K309" s="384"/>
      <c r="L309" s="388"/>
      <c r="M309" s="387"/>
      <c r="N309" s="386"/>
      <c r="O309" s="385"/>
      <c r="P309" s="377">
        <v>2023</v>
      </c>
      <c r="Q309" s="384"/>
      <c r="R309" s="383" t="s">
        <v>202</v>
      </c>
      <c r="S309" s="382" t="s">
        <v>122</v>
      </c>
      <c r="T309" s="381">
        <v>2000</v>
      </c>
      <c r="U309" s="380">
        <v>2023</v>
      </c>
      <c r="V309" s="379" t="s">
        <v>125</v>
      </c>
      <c r="W309" s="378">
        <v>8</v>
      </c>
      <c r="X309" s="377">
        <v>1</v>
      </c>
      <c r="Y309" s="376"/>
      <c r="Z309" s="375" t="s">
        <v>208</v>
      </c>
    </row>
    <row r="310" spans="1:26" s="3" customFormat="1" ht="21.75" customHeight="1" x14ac:dyDescent="0.2">
      <c r="A310" s="6"/>
      <c r="B310" s="352" t="s">
        <v>196</v>
      </c>
      <c r="C310" s="208" t="s">
        <v>172</v>
      </c>
      <c r="D310" s="374" t="s">
        <v>262</v>
      </c>
      <c r="E310" s="347">
        <v>0.16</v>
      </c>
      <c r="F310" s="210" t="s">
        <v>156</v>
      </c>
      <c r="G310" s="214">
        <v>46</v>
      </c>
      <c r="H310" s="345">
        <v>45</v>
      </c>
      <c r="I310" s="349">
        <v>1</v>
      </c>
      <c r="J310" s="348">
        <v>2023</v>
      </c>
      <c r="K310" s="347">
        <v>0.16</v>
      </c>
      <c r="L310" s="346" t="s">
        <v>171</v>
      </c>
      <c r="M310" s="210" t="s">
        <v>174</v>
      </c>
      <c r="N310" s="345">
        <v>10</v>
      </c>
      <c r="O310" s="344">
        <v>33</v>
      </c>
      <c r="P310" s="213"/>
      <c r="Q310" s="347"/>
      <c r="R310" s="358"/>
      <c r="S310" s="357"/>
      <c r="T310" s="356"/>
      <c r="U310" s="348"/>
      <c r="V310" s="355"/>
      <c r="W310" s="359"/>
      <c r="X310" s="213"/>
      <c r="Y310" s="354"/>
      <c r="Z310" s="353"/>
    </row>
    <row r="311" spans="1:26" s="3" customFormat="1" ht="21.75" customHeight="1" x14ac:dyDescent="0.2">
      <c r="A311" s="6"/>
      <c r="B311" s="352" t="s">
        <v>196</v>
      </c>
      <c r="C311" s="208" t="s">
        <v>172</v>
      </c>
      <c r="D311" s="374" t="s">
        <v>261</v>
      </c>
      <c r="E311" s="347">
        <v>0.08</v>
      </c>
      <c r="F311" s="210" t="s">
        <v>144</v>
      </c>
      <c r="G311" s="214">
        <v>43</v>
      </c>
      <c r="H311" s="345">
        <v>24</v>
      </c>
      <c r="I311" s="349">
        <v>1</v>
      </c>
      <c r="J311" s="348">
        <v>2023</v>
      </c>
      <c r="K311" s="347">
        <v>0.08</v>
      </c>
      <c r="L311" s="346" t="s">
        <v>171</v>
      </c>
      <c r="M311" s="210" t="s">
        <v>174</v>
      </c>
      <c r="N311" s="345">
        <v>5</v>
      </c>
      <c r="O311" s="344">
        <v>33</v>
      </c>
      <c r="P311" s="213"/>
      <c r="Q311" s="347"/>
      <c r="R311" s="358"/>
      <c r="S311" s="357"/>
      <c r="T311" s="356"/>
      <c r="U311" s="348"/>
      <c r="V311" s="355"/>
      <c r="W311" s="359"/>
      <c r="X311" s="213"/>
      <c r="Y311" s="354"/>
      <c r="Z311" s="353"/>
    </row>
    <row r="312" spans="1:26" s="3" customFormat="1" ht="21.75" customHeight="1" x14ac:dyDescent="0.2">
      <c r="A312" s="6"/>
      <c r="B312" s="352" t="s">
        <v>196</v>
      </c>
      <c r="C312" s="208" t="s">
        <v>214</v>
      </c>
      <c r="D312" s="374" t="s">
        <v>223</v>
      </c>
      <c r="E312" s="347">
        <v>0.72</v>
      </c>
      <c r="F312" s="210" t="s">
        <v>144</v>
      </c>
      <c r="G312" s="214">
        <v>40</v>
      </c>
      <c r="H312" s="345">
        <v>202</v>
      </c>
      <c r="I312" s="349">
        <v>1</v>
      </c>
      <c r="J312" s="348">
        <v>2023</v>
      </c>
      <c r="K312" s="347">
        <v>0.72</v>
      </c>
      <c r="L312" s="346" t="s">
        <v>171</v>
      </c>
      <c r="M312" s="210" t="s">
        <v>174</v>
      </c>
      <c r="N312" s="345">
        <v>46</v>
      </c>
      <c r="O312" s="344">
        <v>33</v>
      </c>
      <c r="P312" s="213"/>
      <c r="Q312" s="347"/>
      <c r="R312" s="358"/>
      <c r="S312" s="357"/>
      <c r="T312" s="356"/>
      <c r="U312" s="348"/>
      <c r="V312" s="355"/>
      <c r="W312" s="359"/>
      <c r="X312" s="213"/>
      <c r="Y312" s="354"/>
      <c r="Z312" s="353"/>
    </row>
    <row r="313" spans="1:26" s="3" customFormat="1" ht="21.75" customHeight="1" x14ac:dyDescent="0.2">
      <c r="A313" s="6"/>
      <c r="B313" s="352" t="s">
        <v>196</v>
      </c>
      <c r="C313" s="208" t="s">
        <v>214</v>
      </c>
      <c r="D313" s="374" t="s">
        <v>260</v>
      </c>
      <c r="E313" s="347">
        <v>3.83</v>
      </c>
      <c r="F313" s="210" t="s">
        <v>144</v>
      </c>
      <c r="G313" s="214">
        <v>41</v>
      </c>
      <c r="H313" s="345">
        <v>1099</v>
      </c>
      <c r="I313" s="349">
        <v>1</v>
      </c>
      <c r="J313" s="348">
        <v>2023</v>
      </c>
      <c r="K313" s="347">
        <v>3.83</v>
      </c>
      <c r="L313" s="346" t="s">
        <v>171</v>
      </c>
      <c r="M313" s="210" t="s">
        <v>174</v>
      </c>
      <c r="N313" s="345">
        <v>231</v>
      </c>
      <c r="O313" s="344">
        <v>33</v>
      </c>
      <c r="P313" s="213"/>
      <c r="Q313" s="347"/>
      <c r="R313" s="358"/>
      <c r="S313" s="357"/>
      <c r="T313" s="356"/>
      <c r="U313" s="348"/>
      <c r="V313" s="355"/>
      <c r="W313" s="359"/>
      <c r="X313" s="213"/>
      <c r="Y313" s="354"/>
      <c r="Z313" s="353"/>
    </row>
    <row r="314" spans="1:26" s="3" customFormat="1" ht="21.75" customHeight="1" x14ac:dyDescent="0.2">
      <c r="A314" s="6"/>
      <c r="B314" s="352" t="s">
        <v>196</v>
      </c>
      <c r="C314" s="208" t="s">
        <v>214</v>
      </c>
      <c r="D314" s="374" t="s">
        <v>259</v>
      </c>
      <c r="E314" s="347">
        <v>0.81</v>
      </c>
      <c r="F314" s="210" t="s">
        <v>140</v>
      </c>
      <c r="G314" s="214">
        <v>57</v>
      </c>
      <c r="H314" s="345">
        <v>139</v>
      </c>
      <c r="I314" s="349">
        <v>1</v>
      </c>
      <c r="J314" s="348">
        <v>2023</v>
      </c>
      <c r="K314" s="347">
        <v>0.81</v>
      </c>
      <c r="L314" s="346" t="s">
        <v>171</v>
      </c>
      <c r="M314" s="210" t="s">
        <v>174</v>
      </c>
      <c r="N314" s="345">
        <v>48</v>
      </c>
      <c r="O314" s="344">
        <v>33</v>
      </c>
      <c r="P314" s="213"/>
      <c r="Q314" s="347"/>
      <c r="R314" s="358"/>
      <c r="S314" s="357"/>
      <c r="T314" s="356"/>
      <c r="U314" s="348"/>
      <c r="V314" s="355"/>
      <c r="W314" s="359"/>
      <c r="X314" s="213"/>
      <c r="Y314" s="354"/>
      <c r="Z314" s="353"/>
    </row>
    <row r="315" spans="1:26" s="3" customFormat="1" ht="21.75" customHeight="1" x14ac:dyDescent="0.2">
      <c r="A315" s="6"/>
      <c r="B315" s="352" t="s">
        <v>196</v>
      </c>
      <c r="C315" s="208" t="s">
        <v>172</v>
      </c>
      <c r="D315" s="374" t="s">
        <v>172</v>
      </c>
      <c r="E315" s="347">
        <v>0.08</v>
      </c>
      <c r="F315" s="210" t="s">
        <v>176</v>
      </c>
      <c r="G315" s="214">
        <v>86</v>
      </c>
      <c r="H315" s="345">
        <v>7</v>
      </c>
      <c r="I315" s="349">
        <v>1</v>
      </c>
      <c r="J315" s="348">
        <v>2023</v>
      </c>
      <c r="K315" s="347">
        <v>0.08</v>
      </c>
      <c r="L315" s="346" t="s">
        <v>171</v>
      </c>
      <c r="M315" s="210" t="s">
        <v>174</v>
      </c>
      <c r="N315" s="345">
        <v>5</v>
      </c>
      <c r="O315" s="344">
        <v>33</v>
      </c>
      <c r="P315" s="213"/>
      <c r="Q315" s="347"/>
      <c r="R315" s="358"/>
      <c r="S315" s="357"/>
      <c r="T315" s="356"/>
      <c r="U315" s="348"/>
      <c r="V315" s="355"/>
      <c r="W315" s="359"/>
      <c r="X315" s="213"/>
      <c r="Y315" s="354"/>
      <c r="Z315" s="353"/>
    </row>
    <row r="316" spans="1:26" s="3" customFormat="1" ht="21.75" customHeight="1" x14ac:dyDescent="0.2">
      <c r="A316" s="6"/>
      <c r="B316" s="352" t="s">
        <v>196</v>
      </c>
      <c r="C316" s="208" t="s">
        <v>172</v>
      </c>
      <c r="D316" s="374" t="s">
        <v>258</v>
      </c>
      <c r="E316" s="347">
        <v>1.1200000000000001</v>
      </c>
      <c r="F316" s="210" t="s">
        <v>176</v>
      </c>
      <c r="G316" s="214">
        <v>74</v>
      </c>
      <c r="H316" s="345">
        <v>161</v>
      </c>
      <c r="I316" s="349">
        <v>1</v>
      </c>
      <c r="J316" s="348">
        <v>2023</v>
      </c>
      <c r="K316" s="347">
        <v>1.1200000000000001</v>
      </c>
      <c r="L316" s="346" t="s">
        <v>171</v>
      </c>
      <c r="M316" s="210" t="s">
        <v>174</v>
      </c>
      <c r="N316" s="345">
        <v>70</v>
      </c>
      <c r="O316" s="344">
        <v>33</v>
      </c>
      <c r="P316" s="213"/>
      <c r="Q316" s="347"/>
      <c r="R316" s="358"/>
      <c r="S316" s="357"/>
      <c r="T316" s="356"/>
      <c r="U316" s="348"/>
      <c r="V316" s="355"/>
      <c r="W316" s="359"/>
      <c r="X316" s="213"/>
      <c r="Y316" s="354"/>
      <c r="Z316" s="353"/>
    </row>
    <row r="317" spans="1:26" s="3" customFormat="1" ht="21.75" customHeight="1" x14ac:dyDescent="0.2">
      <c r="A317" s="6"/>
      <c r="B317" s="352" t="s">
        <v>196</v>
      </c>
      <c r="C317" s="208" t="s">
        <v>200</v>
      </c>
      <c r="D317" s="374" t="s">
        <v>172</v>
      </c>
      <c r="E317" s="347">
        <v>3.35</v>
      </c>
      <c r="F317" s="210" t="s">
        <v>140</v>
      </c>
      <c r="G317" s="214">
        <v>53</v>
      </c>
      <c r="H317" s="345">
        <v>1967</v>
      </c>
      <c r="I317" s="349">
        <v>1</v>
      </c>
      <c r="J317" s="348"/>
      <c r="K317" s="347"/>
      <c r="L317" s="346"/>
      <c r="M317" s="210"/>
      <c r="N317" s="345"/>
      <c r="O317" s="344"/>
      <c r="P317" s="213">
        <v>2023</v>
      </c>
      <c r="Q317" s="347">
        <v>3.35</v>
      </c>
      <c r="R317" s="358" t="s">
        <v>202</v>
      </c>
      <c r="S317" s="357" t="s">
        <v>140</v>
      </c>
      <c r="T317" s="356">
        <v>2000</v>
      </c>
      <c r="U317" s="348">
        <v>2024</v>
      </c>
      <c r="V317" s="355" t="s">
        <v>125</v>
      </c>
      <c r="W317" s="359">
        <v>8</v>
      </c>
      <c r="X317" s="213">
        <v>1</v>
      </c>
      <c r="Y317" s="354"/>
      <c r="Z317" s="353" t="s">
        <v>147</v>
      </c>
    </row>
    <row r="318" spans="1:26" s="3" customFormat="1" ht="21.75" customHeight="1" x14ac:dyDescent="0.2">
      <c r="A318" s="6"/>
      <c r="B318" s="352" t="s">
        <v>196</v>
      </c>
      <c r="C318" s="208" t="s">
        <v>257</v>
      </c>
      <c r="D318" s="374" t="s">
        <v>256</v>
      </c>
      <c r="E318" s="347">
        <v>2.41</v>
      </c>
      <c r="F318" s="210" t="s">
        <v>144</v>
      </c>
      <c r="G318" s="214">
        <v>53</v>
      </c>
      <c r="H318" s="345">
        <v>964</v>
      </c>
      <c r="I318" s="349">
        <v>1</v>
      </c>
      <c r="J318" s="348"/>
      <c r="K318" s="347"/>
      <c r="L318" s="346"/>
      <c r="M318" s="210"/>
      <c r="N318" s="345"/>
      <c r="O318" s="344"/>
      <c r="P318" s="213">
        <v>2023</v>
      </c>
      <c r="Q318" s="347">
        <v>2.41</v>
      </c>
      <c r="R318" s="358" t="s">
        <v>202</v>
      </c>
      <c r="S318" s="357" t="s">
        <v>144</v>
      </c>
      <c r="T318" s="356">
        <v>1800</v>
      </c>
      <c r="U318" s="348">
        <v>2024</v>
      </c>
      <c r="V318" s="355" t="s">
        <v>125</v>
      </c>
      <c r="W318" s="359">
        <v>8</v>
      </c>
      <c r="X318" s="213">
        <v>1</v>
      </c>
      <c r="Y318" s="354"/>
      <c r="Z318" s="353" t="s">
        <v>147</v>
      </c>
    </row>
    <row r="319" spans="1:26" s="3" customFormat="1" ht="21.75" customHeight="1" x14ac:dyDescent="0.2">
      <c r="A319" s="6"/>
      <c r="B319" s="352" t="s">
        <v>196</v>
      </c>
      <c r="C319" s="208" t="s">
        <v>214</v>
      </c>
      <c r="D319" s="374" t="s">
        <v>255</v>
      </c>
      <c r="E319" s="347">
        <v>1.5</v>
      </c>
      <c r="F319" s="210" t="s">
        <v>140</v>
      </c>
      <c r="G319" s="214">
        <v>56</v>
      </c>
      <c r="H319" s="345">
        <v>534</v>
      </c>
      <c r="I319" s="349">
        <v>1</v>
      </c>
      <c r="J319" s="348"/>
      <c r="K319" s="347"/>
      <c r="L319" s="346"/>
      <c r="M319" s="210"/>
      <c r="N319" s="345"/>
      <c r="O319" s="344"/>
      <c r="P319" s="213">
        <v>2023</v>
      </c>
      <c r="Q319" s="347">
        <v>1.5</v>
      </c>
      <c r="R319" s="358" t="s">
        <v>202</v>
      </c>
      <c r="S319" s="357" t="s">
        <v>140</v>
      </c>
      <c r="T319" s="356">
        <v>1800</v>
      </c>
      <c r="U319" s="348">
        <v>2024</v>
      </c>
      <c r="V319" s="355" t="s">
        <v>125</v>
      </c>
      <c r="W319" s="359">
        <v>8</v>
      </c>
      <c r="X319" s="213">
        <v>1</v>
      </c>
      <c r="Y319" s="354"/>
      <c r="Z319" s="353" t="s">
        <v>208</v>
      </c>
    </row>
    <row r="320" spans="1:26" s="3" customFormat="1" ht="21.75" customHeight="1" x14ac:dyDescent="0.2">
      <c r="A320" s="6"/>
      <c r="B320" s="352" t="s">
        <v>196</v>
      </c>
      <c r="C320" s="208" t="s">
        <v>214</v>
      </c>
      <c r="D320" s="374" t="s">
        <v>254</v>
      </c>
      <c r="E320" s="347">
        <v>0.56999999999999995</v>
      </c>
      <c r="F320" s="210" t="s">
        <v>140</v>
      </c>
      <c r="G320" s="214">
        <v>57</v>
      </c>
      <c r="H320" s="345">
        <v>158</v>
      </c>
      <c r="I320" s="349">
        <v>1</v>
      </c>
      <c r="J320" s="348"/>
      <c r="K320" s="347"/>
      <c r="L320" s="346"/>
      <c r="M320" s="210"/>
      <c r="N320" s="345"/>
      <c r="O320" s="344"/>
      <c r="P320" s="213">
        <v>2023</v>
      </c>
      <c r="Q320" s="347">
        <v>0.56999999999999995</v>
      </c>
      <c r="R320" s="358" t="s">
        <v>202</v>
      </c>
      <c r="S320" s="357" t="s">
        <v>140</v>
      </c>
      <c r="T320" s="356">
        <v>1800</v>
      </c>
      <c r="U320" s="348">
        <v>2024</v>
      </c>
      <c r="V320" s="355" t="s">
        <v>125</v>
      </c>
      <c r="W320" s="359">
        <v>8</v>
      </c>
      <c r="X320" s="213">
        <v>1</v>
      </c>
      <c r="Y320" s="354"/>
      <c r="Z320" s="353" t="s">
        <v>208</v>
      </c>
    </row>
    <row r="321" spans="1:26" s="3" customFormat="1" ht="21.75" customHeight="1" x14ac:dyDescent="0.2">
      <c r="A321" s="6"/>
      <c r="B321" s="352" t="s">
        <v>196</v>
      </c>
      <c r="C321" s="208" t="s">
        <v>214</v>
      </c>
      <c r="D321" s="374" t="s">
        <v>253</v>
      </c>
      <c r="E321" s="347">
        <v>0.56000000000000005</v>
      </c>
      <c r="F321" s="210" t="s">
        <v>140</v>
      </c>
      <c r="G321" s="214">
        <v>65</v>
      </c>
      <c r="H321" s="345">
        <v>140</v>
      </c>
      <c r="I321" s="349">
        <v>1</v>
      </c>
      <c r="J321" s="348"/>
      <c r="K321" s="347"/>
      <c r="L321" s="346"/>
      <c r="M321" s="210"/>
      <c r="N321" s="345"/>
      <c r="O321" s="344"/>
      <c r="P321" s="213">
        <v>2023</v>
      </c>
      <c r="Q321" s="347">
        <v>0.56000000000000005</v>
      </c>
      <c r="R321" s="358" t="s">
        <v>202</v>
      </c>
      <c r="S321" s="357" t="s">
        <v>140</v>
      </c>
      <c r="T321" s="356">
        <v>1800</v>
      </c>
      <c r="U321" s="348">
        <v>2024</v>
      </c>
      <c r="V321" s="355" t="s">
        <v>125</v>
      </c>
      <c r="W321" s="359">
        <v>8</v>
      </c>
      <c r="X321" s="213">
        <v>1</v>
      </c>
      <c r="Y321" s="354"/>
      <c r="Z321" s="353" t="s">
        <v>208</v>
      </c>
    </row>
    <row r="322" spans="1:26" s="3" customFormat="1" ht="21.75" customHeight="1" x14ac:dyDescent="0.2">
      <c r="A322" s="6"/>
      <c r="B322" s="352" t="s">
        <v>196</v>
      </c>
      <c r="C322" s="208" t="s">
        <v>252</v>
      </c>
      <c r="D322" s="374" t="s">
        <v>161</v>
      </c>
      <c r="E322" s="347">
        <v>2.06</v>
      </c>
      <c r="F322" s="210" t="s">
        <v>140</v>
      </c>
      <c r="G322" s="214">
        <v>90</v>
      </c>
      <c r="H322" s="345">
        <v>103</v>
      </c>
      <c r="I322" s="349">
        <v>1</v>
      </c>
      <c r="J322" s="348"/>
      <c r="K322" s="347"/>
      <c r="L322" s="346"/>
      <c r="M322" s="210"/>
      <c r="N322" s="345"/>
      <c r="O322" s="344"/>
      <c r="P322" s="213">
        <v>2023</v>
      </c>
      <c r="Q322" s="347">
        <v>2.06</v>
      </c>
      <c r="R322" s="358" t="s">
        <v>202</v>
      </c>
      <c r="S322" s="357" t="s">
        <v>140</v>
      </c>
      <c r="T322" s="356">
        <v>1800</v>
      </c>
      <c r="U322" s="348">
        <v>2024</v>
      </c>
      <c r="V322" s="355" t="s">
        <v>125</v>
      </c>
      <c r="W322" s="359">
        <v>8</v>
      </c>
      <c r="X322" s="213">
        <v>1</v>
      </c>
      <c r="Y322" s="354"/>
      <c r="Z322" s="353" t="s">
        <v>208</v>
      </c>
    </row>
    <row r="323" spans="1:26" s="3" customFormat="1" ht="21.75" customHeight="1" x14ac:dyDescent="0.2">
      <c r="A323" s="6"/>
      <c r="B323" s="352" t="s">
        <v>196</v>
      </c>
      <c r="C323" s="208" t="s">
        <v>214</v>
      </c>
      <c r="D323" s="351" t="s">
        <v>251</v>
      </c>
      <c r="E323" s="347">
        <v>0.68</v>
      </c>
      <c r="F323" s="210" t="s">
        <v>176</v>
      </c>
      <c r="G323" s="214" t="s">
        <v>243</v>
      </c>
      <c r="H323" s="345">
        <v>139</v>
      </c>
      <c r="I323" s="349">
        <v>1</v>
      </c>
      <c r="J323" s="348">
        <v>2024</v>
      </c>
      <c r="K323" s="347">
        <v>0.68</v>
      </c>
      <c r="L323" s="346" t="s">
        <v>171</v>
      </c>
      <c r="M323" s="210" t="s">
        <v>181</v>
      </c>
      <c r="N323" s="345">
        <v>41</v>
      </c>
      <c r="O323" s="344">
        <v>33</v>
      </c>
      <c r="P323" s="213"/>
      <c r="Q323" s="347"/>
      <c r="R323" s="358"/>
      <c r="S323" s="357"/>
      <c r="T323" s="356"/>
      <c r="U323" s="348"/>
      <c r="V323" s="355"/>
      <c r="W323" s="359"/>
      <c r="X323" s="213"/>
      <c r="Y323" s="354"/>
      <c r="Z323" s="353"/>
    </row>
    <row r="324" spans="1:26" s="3" customFormat="1" ht="21.75" customHeight="1" x14ac:dyDescent="0.2">
      <c r="A324" s="6"/>
      <c r="B324" s="352" t="s">
        <v>196</v>
      </c>
      <c r="C324" s="208" t="s">
        <v>214</v>
      </c>
      <c r="D324" s="351" t="s">
        <v>250</v>
      </c>
      <c r="E324" s="347">
        <v>0.08</v>
      </c>
      <c r="F324" s="210" t="s">
        <v>210</v>
      </c>
      <c r="G324" s="214" t="s">
        <v>249</v>
      </c>
      <c r="H324" s="345">
        <v>303</v>
      </c>
      <c r="I324" s="349">
        <v>1</v>
      </c>
      <c r="J324" s="365">
        <v>2024</v>
      </c>
      <c r="K324" s="347"/>
      <c r="L324" s="363" t="s">
        <v>171</v>
      </c>
      <c r="M324" s="362" t="s">
        <v>181</v>
      </c>
      <c r="N324" s="361">
        <v>5</v>
      </c>
      <c r="O324" s="360">
        <v>33</v>
      </c>
      <c r="P324" s="213"/>
      <c r="Q324" s="347"/>
      <c r="R324" s="358"/>
      <c r="S324" s="357"/>
      <c r="T324" s="356"/>
      <c r="U324" s="348"/>
      <c r="V324" s="355"/>
      <c r="W324" s="359"/>
      <c r="X324" s="213"/>
      <c r="Y324" s="354"/>
      <c r="Z324" s="353"/>
    </row>
    <row r="325" spans="1:26" s="3" customFormat="1" ht="21.75" customHeight="1" x14ac:dyDescent="0.2">
      <c r="A325" s="6"/>
      <c r="B325" s="352" t="s">
        <v>196</v>
      </c>
      <c r="C325" s="208" t="s">
        <v>214</v>
      </c>
      <c r="D325" s="351" t="s">
        <v>248</v>
      </c>
      <c r="E325" s="347">
        <v>0.2</v>
      </c>
      <c r="F325" s="210" t="s">
        <v>176</v>
      </c>
      <c r="G325" s="214" t="s">
        <v>241</v>
      </c>
      <c r="H325" s="345">
        <v>137</v>
      </c>
      <c r="I325" s="349">
        <v>1</v>
      </c>
      <c r="J325" s="365">
        <v>2024</v>
      </c>
      <c r="K325" s="347"/>
      <c r="L325" s="363" t="s">
        <v>171</v>
      </c>
      <c r="M325" s="362" t="s">
        <v>181</v>
      </c>
      <c r="N325" s="361">
        <v>12</v>
      </c>
      <c r="O325" s="360">
        <v>33</v>
      </c>
      <c r="P325" s="213"/>
      <c r="Q325" s="347"/>
      <c r="R325" s="358"/>
      <c r="S325" s="357"/>
      <c r="T325" s="356"/>
      <c r="U325" s="348"/>
      <c r="V325" s="355"/>
      <c r="W325" s="359"/>
      <c r="X325" s="213"/>
      <c r="Y325" s="354"/>
      <c r="Z325" s="353"/>
    </row>
    <row r="326" spans="1:26" s="3" customFormat="1" ht="21.75" customHeight="1" x14ac:dyDescent="0.2">
      <c r="A326" s="6"/>
      <c r="B326" s="352" t="s">
        <v>196</v>
      </c>
      <c r="C326" s="208" t="s">
        <v>214</v>
      </c>
      <c r="D326" s="351" t="s">
        <v>247</v>
      </c>
      <c r="E326" s="347">
        <v>1.04</v>
      </c>
      <c r="F326" s="210" t="s">
        <v>176</v>
      </c>
      <c r="G326" s="214" t="s">
        <v>246</v>
      </c>
      <c r="H326" s="345">
        <v>144</v>
      </c>
      <c r="I326" s="349">
        <v>1</v>
      </c>
      <c r="J326" s="348">
        <v>2024</v>
      </c>
      <c r="K326" s="347">
        <v>1.04</v>
      </c>
      <c r="L326" s="346" t="s">
        <v>171</v>
      </c>
      <c r="M326" s="210" t="s">
        <v>181</v>
      </c>
      <c r="N326" s="345">
        <v>62</v>
      </c>
      <c r="O326" s="344">
        <v>33</v>
      </c>
      <c r="P326" s="213"/>
      <c r="Q326" s="347"/>
      <c r="R326" s="358"/>
      <c r="S326" s="357"/>
      <c r="T326" s="356"/>
      <c r="U326" s="348"/>
      <c r="V326" s="355"/>
      <c r="W326" s="359"/>
      <c r="X326" s="213"/>
      <c r="Y326" s="354"/>
      <c r="Z326" s="353"/>
    </row>
    <row r="327" spans="1:26" s="3" customFormat="1" ht="21.75" customHeight="1" x14ac:dyDescent="0.2">
      <c r="A327" s="6"/>
      <c r="B327" s="352" t="s">
        <v>196</v>
      </c>
      <c r="C327" s="208" t="s">
        <v>214</v>
      </c>
      <c r="D327" s="351" t="s">
        <v>245</v>
      </c>
      <c r="E327" s="347">
        <v>1.1200000000000001</v>
      </c>
      <c r="F327" s="210" t="s">
        <v>176</v>
      </c>
      <c r="G327" s="214" t="s">
        <v>241</v>
      </c>
      <c r="H327" s="345">
        <v>137</v>
      </c>
      <c r="I327" s="349">
        <v>1</v>
      </c>
      <c r="J327" s="348">
        <v>2024</v>
      </c>
      <c r="K327" s="347">
        <v>1.1200000000000001</v>
      </c>
      <c r="L327" s="346" t="s">
        <v>171</v>
      </c>
      <c r="M327" s="210" t="s">
        <v>181</v>
      </c>
      <c r="N327" s="345">
        <v>67</v>
      </c>
      <c r="O327" s="344">
        <v>33</v>
      </c>
      <c r="P327" s="213"/>
      <c r="Q327" s="347"/>
      <c r="R327" s="358"/>
      <c r="S327" s="357"/>
      <c r="T327" s="356"/>
      <c r="U327" s="348"/>
      <c r="V327" s="355"/>
      <c r="W327" s="359"/>
      <c r="X327" s="213"/>
      <c r="Y327" s="354"/>
      <c r="Z327" s="353"/>
    </row>
    <row r="328" spans="1:26" s="3" customFormat="1" ht="21.75" customHeight="1" x14ac:dyDescent="0.2">
      <c r="A328" s="6"/>
      <c r="B328" s="352" t="s">
        <v>196</v>
      </c>
      <c r="C328" s="208" t="s">
        <v>214</v>
      </c>
      <c r="D328" s="351" t="s">
        <v>244</v>
      </c>
      <c r="E328" s="347">
        <v>0.28000000000000003</v>
      </c>
      <c r="F328" s="210" t="s">
        <v>176</v>
      </c>
      <c r="G328" s="214" t="s">
        <v>243</v>
      </c>
      <c r="H328" s="345">
        <v>139</v>
      </c>
      <c r="I328" s="349">
        <v>1</v>
      </c>
      <c r="J328" s="348">
        <v>2024</v>
      </c>
      <c r="K328" s="347">
        <v>0.28000000000000003</v>
      </c>
      <c r="L328" s="346" t="s">
        <v>171</v>
      </c>
      <c r="M328" s="210" t="s">
        <v>181</v>
      </c>
      <c r="N328" s="345">
        <v>17</v>
      </c>
      <c r="O328" s="344">
        <v>33</v>
      </c>
      <c r="P328" s="213"/>
      <c r="Q328" s="347"/>
      <c r="R328" s="358"/>
      <c r="S328" s="357"/>
      <c r="T328" s="356"/>
      <c r="U328" s="348"/>
      <c r="V328" s="355"/>
      <c r="W328" s="359"/>
      <c r="X328" s="213"/>
      <c r="Y328" s="354"/>
      <c r="Z328" s="353"/>
    </row>
    <row r="329" spans="1:26" s="3" customFormat="1" ht="21.75" customHeight="1" x14ac:dyDescent="0.2">
      <c r="A329" s="6"/>
      <c r="B329" s="352" t="s">
        <v>196</v>
      </c>
      <c r="C329" s="208" t="s">
        <v>214</v>
      </c>
      <c r="D329" s="351" t="s">
        <v>242</v>
      </c>
      <c r="E329" s="347">
        <v>1.08</v>
      </c>
      <c r="F329" s="210" t="s">
        <v>176</v>
      </c>
      <c r="G329" s="214" t="s">
        <v>241</v>
      </c>
      <c r="H329" s="345">
        <v>137</v>
      </c>
      <c r="I329" s="349">
        <v>1</v>
      </c>
      <c r="J329" s="348">
        <v>2024</v>
      </c>
      <c r="K329" s="347">
        <v>1.08</v>
      </c>
      <c r="L329" s="346" t="s">
        <v>171</v>
      </c>
      <c r="M329" s="210" t="s">
        <v>181</v>
      </c>
      <c r="N329" s="345">
        <v>65</v>
      </c>
      <c r="O329" s="344">
        <v>33</v>
      </c>
      <c r="P329" s="213"/>
      <c r="Q329" s="347"/>
      <c r="R329" s="358"/>
      <c r="S329" s="357"/>
      <c r="T329" s="356"/>
      <c r="U329" s="348"/>
      <c r="V329" s="355"/>
      <c r="W329" s="359"/>
      <c r="X329" s="213"/>
      <c r="Y329" s="354"/>
      <c r="Z329" s="353"/>
    </row>
    <row r="330" spans="1:26" s="3" customFormat="1" ht="21.75" customHeight="1" x14ac:dyDescent="0.2">
      <c r="A330" s="6"/>
      <c r="B330" s="352" t="s">
        <v>196</v>
      </c>
      <c r="C330" s="208" t="s">
        <v>214</v>
      </c>
      <c r="D330" s="351" t="s">
        <v>240</v>
      </c>
      <c r="E330" s="347">
        <v>1.28</v>
      </c>
      <c r="F330" s="210" t="s">
        <v>210</v>
      </c>
      <c r="G330" s="214" t="s">
        <v>212</v>
      </c>
      <c r="H330" s="345">
        <v>371</v>
      </c>
      <c r="I330" s="349">
        <v>1</v>
      </c>
      <c r="J330" s="348"/>
      <c r="K330" s="347"/>
      <c r="L330" s="346"/>
      <c r="M330" s="210"/>
      <c r="N330" s="345"/>
      <c r="O330" s="344"/>
      <c r="P330" s="213">
        <v>2025</v>
      </c>
      <c r="Q330" s="347">
        <v>1.28</v>
      </c>
      <c r="R330" s="358" t="s">
        <v>202</v>
      </c>
      <c r="S330" s="357" t="s">
        <v>140</v>
      </c>
      <c r="T330" s="356">
        <v>1740</v>
      </c>
      <c r="U330" s="348">
        <v>2026</v>
      </c>
      <c r="V330" s="355" t="s">
        <v>125</v>
      </c>
      <c r="W330" s="359">
        <v>8</v>
      </c>
      <c r="X330" s="213">
        <v>1</v>
      </c>
      <c r="Y330" s="367"/>
      <c r="Z330" s="353" t="s">
        <v>182</v>
      </c>
    </row>
    <row r="331" spans="1:26" s="3" customFormat="1" ht="21.75" customHeight="1" x14ac:dyDescent="0.2">
      <c r="A331" s="6"/>
      <c r="B331" s="352" t="s">
        <v>196</v>
      </c>
      <c r="C331" s="208" t="s">
        <v>214</v>
      </c>
      <c r="D331" s="351" t="s">
        <v>239</v>
      </c>
      <c r="E331" s="347">
        <v>0.8</v>
      </c>
      <c r="F331" s="210" t="s">
        <v>238</v>
      </c>
      <c r="G331" s="214" t="s">
        <v>227</v>
      </c>
      <c r="H331" s="345">
        <v>144</v>
      </c>
      <c r="I331" s="349">
        <v>1</v>
      </c>
      <c r="J331" s="348">
        <v>2024</v>
      </c>
      <c r="K331" s="347">
        <v>0.8</v>
      </c>
      <c r="L331" s="346" t="s">
        <v>171</v>
      </c>
      <c r="M331" s="210" t="s">
        <v>181</v>
      </c>
      <c r="N331" s="345"/>
      <c r="O331" s="344"/>
      <c r="P331" s="368">
        <v>2024</v>
      </c>
      <c r="Q331" s="364"/>
      <c r="R331" s="373" t="s">
        <v>202</v>
      </c>
      <c r="S331" s="372" t="s">
        <v>140</v>
      </c>
      <c r="T331" s="371">
        <v>1800</v>
      </c>
      <c r="U331" s="365">
        <v>2024</v>
      </c>
      <c r="V331" s="370" t="s">
        <v>125</v>
      </c>
      <c r="W331" s="369">
        <v>8</v>
      </c>
      <c r="X331" s="368">
        <v>1</v>
      </c>
      <c r="Y331" s="367"/>
      <c r="Z331" s="366" t="s">
        <v>182</v>
      </c>
    </row>
    <row r="332" spans="1:26" s="3" customFormat="1" ht="21.75" customHeight="1" x14ac:dyDescent="0.2">
      <c r="A332" s="6"/>
      <c r="B332" s="352" t="s">
        <v>196</v>
      </c>
      <c r="C332" s="208" t="s">
        <v>214</v>
      </c>
      <c r="D332" s="351" t="s">
        <v>237</v>
      </c>
      <c r="E332" s="347">
        <v>0.88</v>
      </c>
      <c r="F332" s="210" t="s">
        <v>210</v>
      </c>
      <c r="G332" s="214" t="s">
        <v>236</v>
      </c>
      <c r="H332" s="345">
        <v>364</v>
      </c>
      <c r="I332" s="349">
        <v>1</v>
      </c>
      <c r="J332" s="348"/>
      <c r="K332" s="347"/>
      <c r="L332" s="346"/>
      <c r="M332" s="210"/>
      <c r="N332" s="345"/>
      <c r="O332" s="344"/>
      <c r="P332" s="213">
        <v>2025</v>
      </c>
      <c r="Q332" s="347">
        <v>0.88</v>
      </c>
      <c r="R332" s="358" t="s">
        <v>202</v>
      </c>
      <c r="S332" s="357" t="s">
        <v>140</v>
      </c>
      <c r="T332" s="356">
        <v>1740</v>
      </c>
      <c r="U332" s="348">
        <v>2026</v>
      </c>
      <c r="V332" s="355" t="s">
        <v>125</v>
      </c>
      <c r="W332" s="359">
        <v>8</v>
      </c>
      <c r="X332" s="213">
        <v>1</v>
      </c>
      <c r="Y332" s="354"/>
      <c r="Z332" s="353" t="s">
        <v>182</v>
      </c>
    </row>
    <row r="333" spans="1:26" s="3" customFormat="1" ht="21.75" customHeight="1" x14ac:dyDescent="0.2">
      <c r="A333" s="6"/>
      <c r="B333" s="352" t="s">
        <v>196</v>
      </c>
      <c r="C333" s="208" t="s">
        <v>214</v>
      </c>
      <c r="D333" s="351" t="s">
        <v>235</v>
      </c>
      <c r="E333" s="347">
        <v>0.6</v>
      </c>
      <c r="F333" s="210" t="s">
        <v>207</v>
      </c>
      <c r="G333" s="214" t="s">
        <v>234</v>
      </c>
      <c r="H333" s="345">
        <v>406</v>
      </c>
      <c r="I333" s="349">
        <v>1</v>
      </c>
      <c r="J333" s="348"/>
      <c r="K333" s="347"/>
      <c r="L333" s="346"/>
      <c r="M333" s="210"/>
      <c r="N333" s="345"/>
      <c r="O333" s="344"/>
      <c r="P333" s="213">
        <v>2025</v>
      </c>
      <c r="Q333" s="347">
        <v>0.6</v>
      </c>
      <c r="R333" s="358" t="s">
        <v>202</v>
      </c>
      <c r="S333" s="357" t="s">
        <v>140</v>
      </c>
      <c r="T333" s="356">
        <v>1800</v>
      </c>
      <c r="U333" s="348">
        <v>2024</v>
      </c>
      <c r="V333" s="355" t="s">
        <v>125</v>
      </c>
      <c r="W333" s="359">
        <v>8</v>
      </c>
      <c r="X333" s="213">
        <v>1</v>
      </c>
      <c r="Y333" s="354"/>
      <c r="Z333" s="353" t="s">
        <v>182</v>
      </c>
    </row>
    <row r="334" spans="1:26" s="3" customFormat="1" ht="21.75" customHeight="1" x14ac:dyDescent="0.2">
      <c r="A334" s="6"/>
      <c r="B334" s="352" t="s">
        <v>196</v>
      </c>
      <c r="C334" s="208" t="s">
        <v>214</v>
      </c>
      <c r="D334" s="351" t="s">
        <v>233</v>
      </c>
      <c r="E334" s="347">
        <v>0.52</v>
      </c>
      <c r="F334" s="210" t="s">
        <v>210</v>
      </c>
      <c r="G334" s="214" t="s">
        <v>232</v>
      </c>
      <c r="H334" s="345">
        <v>368</v>
      </c>
      <c r="I334" s="349">
        <v>1</v>
      </c>
      <c r="J334" s="348"/>
      <c r="K334" s="347"/>
      <c r="L334" s="346"/>
      <c r="M334" s="210"/>
      <c r="N334" s="345"/>
      <c r="O334" s="344"/>
      <c r="P334" s="213">
        <v>2025</v>
      </c>
      <c r="Q334" s="347">
        <v>0.52</v>
      </c>
      <c r="R334" s="358" t="s">
        <v>202</v>
      </c>
      <c r="S334" s="357" t="s">
        <v>140</v>
      </c>
      <c r="T334" s="356">
        <v>1740</v>
      </c>
      <c r="U334" s="348">
        <v>2024</v>
      </c>
      <c r="V334" s="355" t="s">
        <v>125</v>
      </c>
      <c r="W334" s="359">
        <v>8</v>
      </c>
      <c r="X334" s="213">
        <v>1</v>
      </c>
      <c r="Y334" s="354"/>
      <c r="Z334" s="353" t="s">
        <v>182</v>
      </c>
    </row>
    <row r="335" spans="1:26" s="3" customFormat="1" ht="21.75" customHeight="1" x14ac:dyDescent="0.2">
      <c r="A335" s="6"/>
      <c r="B335" s="352" t="s">
        <v>196</v>
      </c>
      <c r="C335" s="208" t="s">
        <v>172</v>
      </c>
      <c r="D335" s="351" t="s">
        <v>231</v>
      </c>
      <c r="E335" s="347">
        <v>1</v>
      </c>
      <c r="F335" s="210" t="s">
        <v>210</v>
      </c>
      <c r="G335" s="214" t="s">
        <v>227</v>
      </c>
      <c r="H335" s="345">
        <v>360</v>
      </c>
      <c r="I335" s="349">
        <v>1</v>
      </c>
      <c r="J335" s="348"/>
      <c r="K335" s="347"/>
      <c r="L335" s="346"/>
      <c r="M335" s="210"/>
      <c r="N335" s="345"/>
      <c r="O335" s="344"/>
      <c r="P335" s="213">
        <v>2023</v>
      </c>
      <c r="Q335" s="347">
        <v>0.86</v>
      </c>
      <c r="R335" s="358" t="s">
        <v>202</v>
      </c>
      <c r="S335" s="357" t="s">
        <v>140</v>
      </c>
      <c r="T335" s="356">
        <v>1800</v>
      </c>
      <c r="U335" s="348">
        <v>2024</v>
      </c>
      <c r="V335" s="355" t="s">
        <v>125</v>
      </c>
      <c r="W335" s="359">
        <v>8</v>
      </c>
      <c r="X335" s="213">
        <v>1</v>
      </c>
      <c r="Y335" s="354"/>
      <c r="Z335" s="353" t="s">
        <v>208</v>
      </c>
    </row>
    <row r="336" spans="1:26" s="3" customFormat="1" ht="21.75" customHeight="1" x14ac:dyDescent="0.2">
      <c r="A336" s="6"/>
      <c r="B336" s="352" t="s">
        <v>196</v>
      </c>
      <c r="C336" s="208" t="s">
        <v>172</v>
      </c>
      <c r="D336" s="351" t="s">
        <v>214</v>
      </c>
      <c r="E336" s="347">
        <v>0.52</v>
      </c>
      <c r="F336" s="210" t="s">
        <v>230</v>
      </c>
      <c r="G336" s="214" t="s">
        <v>229</v>
      </c>
      <c r="H336" s="345">
        <v>403</v>
      </c>
      <c r="I336" s="349">
        <v>1</v>
      </c>
      <c r="J336" s="348"/>
      <c r="K336" s="347"/>
      <c r="L336" s="346"/>
      <c r="M336" s="210"/>
      <c r="N336" s="345"/>
      <c r="O336" s="344"/>
      <c r="P336" s="213">
        <v>2023</v>
      </c>
      <c r="Q336" s="347">
        <v>0.68</v>
      </c>
      <c r="R336" s="358" t="s">
        <v>202</v>
      </c>
      <c r="S336" s="357" t="s">
        <v>140</v>
      </c>
      <c r="T336" s="356">
        <v>1800</v>
      </c>
      <c r="U336" s="348">
        <v>2024</v>
      </c>
      <c r="V336" s="355" t="s">
        <v>125</v>
      </c>
      <c r="W336" s="359">
        <v>8</v>
      </c>
      <c r="X336" s="213">
        <v>1</v>
      </c>
      <c r="Y336" s="354"/>
      <c r="Z336" s="353" t="s">
        <v>208</v>
      </c>
    </row>
    <row r="337" spans="1:26" s="3" customFormat="1" ht="21.75" customHeight="1" x14ac:dyDescent="0.2">
      <c r="A337" s="6"/>
      <c r="B337" s="352" t="s">
        <v>196</v>
      </c>
      <c r="C337" s="208" t="s">
        <v>172</v>
      </c>
      <c r="D337" s="351" t="s">
        <v>228</v>
      </c>
      <c r="E337" s="347">
        <v>0.24</v>
      </c>
      <c r="F337" s="210" t="s">
        <v>210</v>
      </c>
      <c r="G337" s="214" t="s">
        <v>227</v>
      </c>
      <c r="H337" s="345">
        <v>360</v>
      </c>
      <c r="I337" s="349">
        <v>1</v>
      </c>
      <c r="J337" s="348"/>
      <c r="K337" s="347"/>
      <c r="L337" s="346"/>
      <c r="M337" s="210"/>
      <c r="N337" s="345"/>
      <c r="O337" s="344"/>
      <c r="P337" s="213">
        <v>2024</v>
      </c>
      <c r="Q337" s="347">
        <v>0.24</v>
      </c>
      <c r="R337" s="358" t="s">
        <v>202</v>
      </c>
      <c r="S337" s="357" t="s">
        <v>140</v>
      </c>
      <c r="T337" s="356">
        <v>1740</v>
      </c>
      <c r="U337" s="348">
        <v>2025</v>
      </c>
      <c r="V337" s="355" t="s">
        <v>125</v>
      </c>
      <c r="W337" s="359">
        <v>8</v>
      </c>
      <c r="X337" s="213">
        <v>1</v>
      </c>
      <c r="Y337" s="354"/>
      <c r="Z337" s="353" t="s">
        <v>182</v>
      </c>
    </row>
    <row r="338" spans="1:26" s="3" customFormat="1" ht="21.75" customHeight="1" x14ac:dyDescent="0.2">
      <c r="A338" s="6"/>
      <c r="B338" s="352" t="s">
        <v>196</v>
      </c>
      <c r="C338" s="208" t="s">
        <v>172</v>
      </c>
      <c r="D338" s="351" t="s">
        <v>226</v>
      </c>
      <c r="E338" s="347">
        <v>0.64</v>
      </c>
      <c r="F338" s="210" t="s">
        <v>210</v>
      </c>
      <c r="G338" s="214" t="s">
        <v>219</v>
      </c>
      <c r="H338" s="345">
        <v>353</v>
      </c>
      <c r="I338" s="349">
        <v>1</v>
      </c>
      <c r="J338" s="348"/>
      <c r="K338" s="347"/>
      <c r="L338" s="346"/>
      <c r="M338" s="210"/>
      <c r="N338" s="345"/>
      <c r="O338" s="344"/>
      <c r="P338" s="213">
        <v>2024</v>
      </c>
      <c r="Q338" s="347">
        <v>0.64</v>
      </c>
      <c r="R338" s="358" t="s">
        <v>202</v>
      </c>
      <c r="S338" s="357" t="s">
        <v>140</v>
      </c>
      <c r="T338" s="356">
        <v>1740</v>
      </c>
      <c r="U338" s="348">
        <v>2025</v>
      </c>
      <c r="V338" s="355" t="s">
        <v>125</v>
      </c>
      <c r="W338" s="359">
        <v>8</v>
      </c>
      <c r="X338" s="213">
        <v>1</v>
      </c>
      <c r="Y338" s="354"/>
      <c r="Z338" s="353" t="s">
        <v>182</v>
      </c>
    </row>
    <row r="339" spans="1:26" s="3" customFormat="1" ht="21.75" customHeight="1" x14ac:dyDescent="0.2">
      <c r="A339" s="6"/>
      <c r="B339" s="352" t="s">
        <v>196</v>
      </c>
      <c r="C339" s="208" t="s">
        <v>172</v>
      </c>
      <c r="D339" s="351" t="s">
        <v>225</v>
      </c>
      <c r="E339" s="347">
        <v>0.44</v>
      </c>
      <c r="F339" s="210" t="s">
        <v>210</v>
      </c>
      <c r="G339" s="214" t="s">
        <v>224</v>
      </c>
      <c r="H339" s="345">
        <v>356</v>
      </c>
      <c r="I339" s="349">
        <v>1</v>
      </c>
      <c r="J339" s="348"/>
      <c r="K339" s="347"/>
      <c r="L339" s="346"/>
      <c r="M339" s="210"/>
      <c r="N339" s="345"/>
      <c r="O339" s="344"/>
      <c r="P339" s="213">
        <v>2024</v>
      </c>
      <c r="Q339" s="347">
        <v>0.44</v>
      </c>
      <c r="R339" s="358" t="s">
        <v>202</v>
      </c>
      <c r="S339" s="357" t="s">
        <v>140</v>
      </c>
      <c r="T339" s="356">
        <v>1740</v>
      </c>
      <c r="U339" s="348">
        <v>2025</v>
      </c>
      <c r="V339" s="355" t="s">
        <v>125</v>
      </c>
      <c r="W339" s="359">
        <v>8</v>
      </c>
      <c r="X339" s="213">
        <v>1</v>
      </c>
      <c r="Y339" s="354"/>
      <c r="Z339" s="353" t="s">
        <v>182</v>
      </c>
    </row>
    <row r="340" spans="1:26" s="3" customFormat="1" ht="21.75" customHeight="1" x14ac:dyDescent="0.2">
      <c r="A340" s="6"/>
      <c r="B340" s="352" t="s">
        <v>196</v>
      </c>
      <c r="C340" s="208" t="s">
        <v>172</v>
      </c>
      <c r="D340" s="351" t="s">
        <v>223</v>
      </c>
      <c r="E340" s="347">
        <v>0.08</v>
      </c>
      <c r="F340" s="210" t="s">
        <v>210</v>
      </c>
      <c r="G340" s="214" t="s">
        <v>221</v>
      </c>
      <c r="H340" s="345">
        <v>345</v>
      </c>
      <c r="I340" s="349">
        <v>1</v>
      </c>
      <c r="J340" s="348"/>
      <c r="K340" s="347"/>
      <c r="L340" s="346"/>
      <c r="M340" s="210"/>
      <c r="N340" s="345"/>
      <c r="O340" s="344"/>
      <c r="P340" s="213">
        <v>2024</v>
      </c>
      <c r="Q340" s="347">
        <v>0.08</v>
      </c>
      <c r="R340" s="358" t="s">
        <v>202</v>
      </c>
      <c r="S340" s="357" t="s">
        <v>140</v>
      </c>
      <c r="T340" s="356">
        <v>1740</v>
      </c>
      <c r="U340" s="348">
        <v>2025</v>
      </c>
      <c r="V340" s="355" t="s">
        <v>125</v>
      </c>
      <c r="W340" s="359">
        <v>8</v>
      </c>
      <c r="X340" s="213">
        <v>1</v>
      </c>
      <c r="Y340" s="354"/>
      <c r="Z340" s="353" t="s">
        <v>182</v>
      </c>
    </row>
    <row r="341" spans="1:26" s="3" customFormat="1" ht="21.75" customHeight="1" x14ac:dyDescent="0.2">
      <c r="A341" s="6"/>
      <c r="B341" s="352" t="s">
        <v>196</v>
      </c>
      <c r="C341" s="208" t="s">
        <v>172</v>
      </c>
      <c r="D341" s="351" t="s">
        <v>222</v>
      </c>
      <c r="E341" s="347">
        <v>0.28000000000000003</v>
      </c>
      <c r="F341" s="210" t="s">
        <v>210</v>
      </c>
      <c r="G341" s="214" t="s">
        <v>221</v>
      </c>
      <c r="H341" s="345">
        <v>345</v>
      </c>
      <c r="I341" s="349">
        <v>1</v>
      </c>
      <c r="J341" s="348"/>
      <c r="K341" s="347"/>
      <c r="L341" s="346"/>
      <c r="M341" s="210"/>
      <c r="N341" s="345"/>
      <c r="O341" s="344"/>
      <c r="P341" s="213">
        <v>2024</v>
      </c>
      <c r="Q341" s="347">
        <v>0.28000000000000003</v>
      </c>
      <c r="R341" s="358" t="s">
        <v>202</v>
      </c>
      <c r="S341" s="357" t="s">
        <v>140</v>
      </c>
      <c r="T341" s="356">
        <v>1740</v>
      </c>
      <c r="U341" s="348">
        <v>2025</v>
      </c>
      <c r="V341" s="355" t="s">
        <v>125</v>
      </c>
      <c r="W341" s="359">
        <v>8</v>
      </c>
      <c r="X341" s="213">
        <v>1</v>
      </c>
      <c r="Y341" s="354"/>
      <c r="Z341" s="353" t="s">
        <v>182</v>
      </c>
    </row>
    <row r="342" spans="1:26" s="3" customFormat="1" ht="21.75" customHeight="1" x14ac:dyDescent="0.2">
      <c r="A342" s="6"/>
      <c r="B342" s="352" t="s">
        <v>196</v>
      </c>
      <c r="C342" s="208" t="s">
        <v>214</v>
      </c>
      <c r="D342" s="351" t="s">
        <v>220</v>
      </c>
      <c r="E342" s="347">
        <v>0.68</v>
      </c>
      <c r="F342" s="210" t="s">
        <v>210</v>
      </c>
      <c r="G342" s="214" t="s">
        <v>219</v>
      </c>
      <c r="H342" s="345">
        <v>353</v>
      </c>
      <c r="I342" s="349">
        <v>1</v>
      </c>
      <c r="J342" s="348"/>
      <c r="K342" s="347"/>
      <c r="L342" s="346"/>
      <c r="M342" s="210"/>
      <c r="N342" s="345"/>
      <c r="O342" s="344"/>
      <c r="P342" s="213">
        <v>2024</v>
      </c>
      <c r="Q342" s="347">
        <v>0.68</v>
      </c>
      <c r="R342" s="358" t="s">
        <v>202</v>
      </c>
      <c r="S342" s="357" t="s">
        <v>140</v>
      </c>
      <c r="T342" s="356">
        <v>1740</v>
      </c>
      <c r="U342" s="348">
        <v>2025</v>
      </c>
      <c r="V342" s="355" t="s">
        <v>125</v>
      </c>
      <c r="W342" s="359">
        <v>8</v>
      </c>
      <c r="X342" s="213">
        <v>1</v>
      </c>
      <c r="Y342" s="354"/>
      <c r="Z342" s="353" t="s">
        <v>182</v>
      </c>
    </row>
    <row r="343" spans="1:26" s="3" customFormat="1" ht="21.75" customHeight="1" x14ac:dyDescent="0.2">
      <c r="A343" s="6"/>
      <c r="B343" s="352" t="s">
        <v>196</v>
      </c>
      <c r="C343" s="208" t="s">
        <v>214</v>
      </c>
      <c r="D343" s="351" t="s">
        <v>218</v>
      </c>
      <c r="E343" s="347">
        <v>0.36</v>
      </c>
      <c r="F343" s="210" t="s">
        <v>210</v>
      </c>
      <c r="G343" s="214" t="s">
        <v>217</v>
      </c>
      <c r="H343" s="345">
        <v>197</v>
      </c>
      <c r="I343" s="349">
        <v>1</v>
      </c>
      <c r="J343" s="348">
        <v>2024</v>
      </c>
      <c r="K343" s="347">
        <v>0.36</v>
      </c>
      <c r="L343" s="346" t="s">
        <v>171</v>
      </c>
      <c r="M343" s="210" t="s">
        <v>181</v>
      </c>
      <c r="N343" s="345"/>
      <c r="O343" s="344"/>
      <c r="P343" s="368">
        <v>2024</v>
      </c>
      <c r="Q343" s="347"/>
      <c r="R343" s="373" t="s">
        <v>202</v>
      </c>
      <c r="S343" s="372" t="s">
        <v>140</v>
      </c>
      <c r="T343" s="371">
        <v>1800</v>
      </c>
      <c r="U343" s="365">
        <v>2024</v>
      </c>
      <c r="V343" s="370" t="s">
        <v>125</v>
      </c>
      <c r="W343" s="369">
        <v>8</v>
      </c>
      <c r="X343" s="368">
        <v>1</v>
      </c>
      <c r="Y343" s="367"/>
      <c r="Z343" s="366" t="s">
        <v>182</v>
      </c>
    </row>
    <row r="344" spans="1:26" s="3" customFormat="1" ht="21.75" customHeight="1" x14ac:dyDescent="0.2">
      <c r="A344" s="6"/>
      <c r="B344" s="352" t="s">
        <v>196</v>
      </c>
      <c r="C344" s="208" t="s">
        <v>214</v>
      </c>
      <c r="D344" s="351" t="s">
        <v>216</v>
      </c>
      <c r="E344" s="347">
        <v>0.12</v>
      </c>
      <c r="F344" s="210" t="s">
        <v>210</v>
      </c>
      <c r="G344" s="214" t="s">
        <v>215</v>
      </c>
      <c r="H344" s="345">
        <v>209</v>
      </c>
      <c r="I344" s="349">
        <v>1</v>
      </c>
      <c r="J344" s="348"/>
      <c r="K344" s="347"/>
      <c r="L344" s="346"/>
      <c r="M344" s="210"/>
      <c r="N344" s="345"/>
      <c r="O344" s="344"/>
      <c r="P344" s="213">
        <v>2024</v>
      </c>
      <c r="Q344" s="347">
        <v>0.12</v>
      </c>
      <c r="R344" s="358" t="s">
        <v>202</v>
      </c>
      <c r="S344" s="357" t="s">
        <v>140</v>
      </c>
      <c r="T344" s="356">
        <v>1740</v>
      </c>
      <c r="U344" s="348">
        <v>2025</v>
      </c>
      <c r="V344" s="355" t="s">
        <v>125</v>
      </c>
      <c r="W344" s="359">
        <v>8</v>
      </c>
      <c r="X344" s="213">
        <v>1</v>
      </c>
      <c r="Y344" s="354"/>
      <c r="Z344" s="353" t="s">
        <v>182</v>
      </c>
    </row>
    <row r="345" spans="1:26" s="3" customFormat="1" ht="21.75" customHeight="1" x14ac:dyDescent="0.2">
      <c r="A345" s="6"/>
      <c r="B345" s="352" t="s">
        <v>196</v>
      </c>
      <c r="C345" s="208" t="s">
        <v>214</v>
      </c>
      <c r="D345" s="351" t="s">
        <v>213</v>
      </c>
      <c r="E345" s="347">
        <v>0.92</v>
      </c>
      <c r="F345" s="210" t="s">
        <v>210</v>
      </c>
      <c r="G345" s="214" t="s">
        <v>212</v>
      </c>
      <c r="H345" s="345">
        <v>371</v>
      </c>
      <c r="I345" s="349">
        <v>1</v>
      </c>
      <c r="J345" s="348"/>
      <c r="K345" s="347"/>
      <c r="L345" s="346"/>
      <c r="M345" s="210"/>
      <c r="N345" s="345"/>
      <c r="O345" s="344"/>
      <c r="P345" s="213">
        <v>2024</v>
      </c>
      <c r="Q345" s="347">
        <v>0.92</v>
      </c>
      <c r="R345" s="358" t="s">
        <v>202</v>
      </c>
      <c r="S345" s="357" t="s">
        <v>140</v>
      </c>
      <c r="T345" s="356">
        <v>1740</v>
      </c>
      <c r="U345" s="348">
        <v>2025</v>
      </c>
      <c r="V345" s="355" t="s">
        <v>125</v>
      </c>
      <c r="W345" s="359">
        <v>8</v>
      </c>
      <c r="X345" s="213">
        <v>1</v>
      </c>
      <c r="Y345" s="354"/>
      <c r="Z345" s="353" t="s">
        <v>182</v>
      </c>
    </row>
    <row r="346" spans="1:26" s="3" customFormat="1" ht="21.75" customHeight="1" x14ac:dyDescent="0.2">
      <c r="A346" s="6"/>
      <c r="B346" s="352" t="s">
        <v>196</v>
      </c>
      <c r="C346" s="208" t="s">
        <v>172</v>
      </c>
      <c r="D346" s="351" t="s">
        <v>211</v>
      </c>
      <c r="E346" s="347">
        <v>0.2</v>
      </c>
      <c r="F346" s="210" t="s">
        <v>210</v>
      </c>
      <c r="G346" s="214" t="s">
        <v>209</v>
      </c>
      <c r="H346" s="345">
        <v>341</v>
      </c>
      <c r="I346" s="349">
        <v>1</v>
      </c>
      <c r="J346" s="348"/>
      <c r="K346" s="347"/>
      <c r="L346" s="346"/>
      <c r="M346" s="210"/>
      <c r="N346" s="345"/>
      <c r="O346" s="344"/>
      <c r="P346" s="213">
        <v>2023</v>
      </c>
      <c r="Q346" s="347">
        <v>0.7</v>
      </c>
      <c r="R346" s="358" t="s">
        <v>202</v>
      </c>
      <c r="S346" s="357" t="s">
        <v>140</v>
      </c>
      <c r="T346" s="356">
        <v>1800</v>
      </c>
      <c r="U346" s="348">
        <v>2024</v>
      </c>
      <c r="V346" s="355" t="s">
        <v>125</v>
      </c>
      <c r="W346" s="359">
        <v>8</v>
      </c>
      <c r="X346" s="213">
        <v>1</v>
      </c>
      <c r="Y346" s="354"/>
      <c r="Z346" s="353" t="s">
        <v>208</v>
      </c>
    </row>
    <row r="347" spans="1:26" s="3" customFormat="1" ht="21.75" customHeight="1" x14ac:dyDescent="0.2">
      <c r="A347" s="6"/>
      <c r="B347" s="352" t="s">
        <v>196</v>
      </c>
      <c r="C347" s="208">
        <v>7</v>
      </c>
      <c r="D347" s="351">
        <v>39</v>
      </c>
      <c r="E347" s="347">
        <v>0.6</v>
      </c>
      <c r="F347" s="210" t="s">
        <v>205</v>
      </c>
      <c r="G347" s="214">
        <v>57</v>
      </c>
      <c r="H347" s="345">
        <v>172</v>
      </c>
      <c r="I347" s="349">
        <v>1</v>
      </c>
      <c r="J347" s="348"/>
      <c r="K347" s="347"/>
      <c r="L347" s="346"/>
      <c r="M347" s="210"/>
      <c r="N347" s="345"/>
      <c r="O347" s="344"/>
      <c r="P347" s="213">
        <v>2024</v>
      </c>
      <c r="Q347" s="347">
        <v>0.6</v>
      </c>
      <c r="R347" s="358" t="s">
        <v>202</v>
      </c>
      <c r="S347" s="357" t="s">
        <v>122</v>
      </c>
      <c r="T347" s="356">
        <v>1800</v>
      </c>
      <c r="U347" s="348">
        <v>2024</v>
      </c>
      <c r="V347" s="355" t="s">
        <v>125</v>
      </c>
      <c r="W347" s="359">
        <v>8</v>
      </c>
      <c r="X347" s="213">
        <v>1</v>
      </c>
      <c r="Y347" s="354"/>
      <c r="Z347" s="353" t="s">
        <v>182</v>
      </c>
    </row>
    <row r="348" spans="1:26" s="3" customFormat="1" ht="21.75" customHeight="1" x14ac:dyDescent="0.2">
      <c r="A348" s="6"/>
      <c r="B348" s="352" t="s">
        <v>196</v>
      </c>
      <c r="C348" s="208">
        <v>6</v>
      </c>
      <c r="D348" s="351">
        <v>7</v>
      </c>
      <c r="E348" s="347">
        <v>1.42</v>
      </c>
      <c r="F348" s="210" t="s">
        <v>148</v>
      </c>
      <c r="G348" s="214">
        <v>80</v>
      </c>
      <c r="H348" s="345">
        <v>413</v>
      </c>
      <c r="I348" s="349">
        <v>1</v>
      </c>
      <c r="J348" s="348"/>
      <c r="K348" s="347"/>
      <c r="L348" s="346"/>
      <c r="M348" s="210"/>
      <c r="N348" s="345"/>
      <c r="O348" s="344"/>
      <c r="P348" s="213">
        <v>2024</v>
      </c>
      <c r="Q348" s="347">
        <v>1.4</v>
      </c>
      <c r="R348" s="358" t="s">
        <v>202</v>
      </c>
      <c r="S348" s="357" t="s">
        <v>122</v>
      </c>
      <c r="T348" s="356">
        <v>1740</v>
      </c>
      <c r="U348" s="348">
        <v>2025</v>
      </c>
      <c r="V348" s="355" t="s">
        <v>125</v>
      </c>
      <c r="W348" s="359">
        <v>8</v>
      </c>
      <c r="X348" s="213">
        <v>1</v>
      </c>
      <c r="Y348" s="354"/>
      <c r="Z348" s="353" t="s">
        <v>182</v>
      </c>
    </row>
    <row r="349" spans="1:26" s="3" customFormat="1" ht="21.75" customHeight="1" x14ac:dyDescent="0.2">
      <c r="A349" s="6"/>
      <c r="B349" s="352" t="s">
        <v>196</v>
      </c>
      <c r="C349" s="208">
        <v>7</v>
      </c>
      <c r="D349" s="351">
        <v>51</v>
      </c>
      <c r="E349" s="347">
        <v>1.72</v>
      </c>
      <c r="F349" s="210" t="s">
        <v>205</v>
      </c>
      <c r="G349" s="214">
        <v>60</v>
      </c>
      <c r="H349" s="345">
        <v>543</v>
      </c>
      <c r="I349" s="349">
        <v>1</v>
      </c>
      <c r="J349" s="348"/>
      <c r="K349" s="347"/>
      <c r="L349" s="346"/>
      <c r="M349" s="210"/>
      <c r="N349" s="345"/>
      <c r="O349" s="344"/>
      <c r="P349" s="213">
        <v>2024</v>
      </c>
      <c r="Q349" s="347">
        <v>1.5</v>
      </c>
      <c r="R349" s="358" t="s">
        <v>202</v>
      </c>
      <c r="S349" s="357" t="s">
        <v>122</v>
      </c>
      <c r="T349" s="356">
        <v>1740</v>
      </c>
      <c r="U349" s="348">
        <v>2025</v>
      </c>
      <c r="V349" s="355" t="s">
        <v>125</v>
      </c>
      <c r="W349" s="359">
        <v>8</v>
      </c>
      <c r="X349" s="213">
        <v>1</v>
      </c>
      <c r="Y349" s="354"/>
      <c r="Z349" s="353" t="s">
        <v>182</v>
      </c>
    </row>
    <row r="350" spans="1:26" s="3" customFormat="1" ht="21.75" customHeight="1" x14ac:dyDescent="0.2">
      <c r="A350" s="6"/>
      <c r="B350" s="352" t="s">
        <v>196</v>
      </c>
      <c r="C350" s="208">
        <v>7</v>
      </c>
      <c r="D350" s="351">
        <v>57</v>
      </c>
      <c r="E350" s="347">
        <v>1.85</v>
      </c>
      <c r="F350" s="210" t="s">
        <v>205</v>
      </c>
      <c r="G350" s="214">
        <v>57</v>
      </c>
      <c r="H350" s="345">
        <v>666</v>
      </c>
      <c r="I350" s="349">
        <v>1</v>
      </c>
      <c r="J350" s="348"/>
      <c r="K350" s="347"/>
      <c r="L350" s="346"/>
      <c r="M350" s="210"/>
      <c r="N350" s="345"/>
      <c r="O350" s="344"/>
      <c r="P350" s="213">
        <v>2024</v>
      </c>
      <c r="Q350" s="347">
        <v>2</v>
      </c>
      <c r="R350" s="358" t="s">
        <v>202</v>
      </c>
      <c r="S350" s="357" t="s">
        <v>122</v>
      </c>
      <c r="T350" s="356">
        <v>1740</v>
      </c>
      <c r="U350" s="348">
        <v>2024</v>
      </c>
      <c r="V350" s="355" t="s">
        <v>125</v>
      </c>
      <c r="W350" s="359">
        <v>8</v>
      </c>
      <c r="X350" s="213">
        <v>1</v>
      </c>
      <c r="Y350" s="354"/>
      <c r="Z350" s="353" t="s">
        <v>182</v>
      </c>
    </row>
    <row r="351" spans="1:26" s="3" customFormat="1" ht="21.75" customHeight="1" x14ac:dyDescent="0.2">
      <c r="A351" s="6"/>
      <c r="B351" s="352" t="s">
        <v>196</v>
      </c>
      <c r="C351" s="208">
        <v>7</v>
      </c>
      <c r="D351" s="351">
        <v>50</v>
      </c>
      <c r="E351" s="347">
        <v>6.32</v>
      </c>
      <c r="F351" s="210" t="s">
        <v>205</v>
      </c>
      <c r="G351" s="214">
        <v>65</v>
      </c>
      <c r="H351" s="345">
        <v>2342</v>
      </c>
      <c r="I351" s="349">
        <v>1</v>
      </c>
      <c r="J351" s="348"/>
      <c r="K351" s="347"/>
      <c r="L351" s="346"/>
      <c r="M351" s="210"/>
      <c r="N351" s="345"/>
      <c r="O351" s="344"/>
      <c r="P351" s="213">
        <v>2025</v>
      </c>
      <c r="Q351" s="347">
        <v>6</v>
      </c>
      <c r="R351" s="358" t="s">
        <v>202</v>
      </c>
      <c r="S351" s="357" t="s">
        <v>122</v>
      </c>
      <c r="T351" s="356">
        <v>1740</v>
      </c>
      <c r="U351" s="348">
        <v>2026</v>
      </c>
      <c r="V351" s="355" t="s">
        <v>125</v>
      </c>
      <c r="W351" s="359">
        <v>8</v>
      </c>
      <c r="X351" s="213">
        <v>1</v>
      </c>
      <c r="Y351" s="354"/>
      <c r="Z351" s="353" t="s">
        <v>182</v>
      </c>
    </row>
    <row r="352" spans="1:26" s="3" customFormat="1" ht="21.75" customHeight="1" x14ac:dyDescent="0.2">
      <c r="A352" s="6"/>
      <c r="B352" s="352" t="s">
        <v>196</v>
      </c>
      <c r="C352" s="208">
        <v>7</v>
      </c>
      <c r="D352" s="351">
        <v>65</v>
      </c>
      <c r="E352" s="347">
        <v>2.42</v>
      </c>
      <c r="F352" s="210" t="s">
        <v>205</v>
      </c>
      <c r="G352" s="214">
        <v>56</v>
      </c>
      <c r="H352" s="345">
        <v>921</v>
      </c>
      <c r="I352" s="349">
        <v>1</v>
      </c>
      <c r="J352" s="348"/>
      <c r="K352" s="347"/>
      <c r="L352" s="346"/>
      <c r="M352" s="210"/>
      <c r="N352" s="345"/>
      <c r="O352" s="344"/>
      <c r="P352" s="213">
        <v>2024</v>
      </c>
      <c r="Q352" s="347">
        <v>1.8</v>
      </c>
      <c r="R352" s="358" t="s">
        <v>202</v>
      </c>
      <c r="S352" s="357" t="s">
        <v>122</v>
      </c>
      <c r="T352" s="356">
        <v>1740</v>
      </c>
      <c r="U352" s="348">
        <v>2025</v>
      </c>
      <c r="V352" s="355" t="s">
        <v>125</v>
      </c>
      <c r="W352" s="359">
        <v>8</v>
      </c>
      <c r="X352" s="213">
        <v>1</v>
      </c>
      <c r="Y352" s="354"/>
      <c r="Z352" s="353" t="s">
        <v>182</v>
      </c>
    </row>
    <row r="353" spans="1:26" s="3" customFormat="1" ht="21.75" customHeight="1" x14ac:dyDescent="0.2">
      <c r="A353" s="6"/>
      <c r="B353" s="352" t="s">
        <v>196</v>
      </c>
      <c r="C353" s="208">
        <v>7</v>
      </c>
      <c r="D353" s="351">
        <v>77</v>
      </c>
      <c r="E353" s="347">
        <v>1.38</v>
      </c>
      <c r="F353" s="210" t="s">
        <v>205</v>
      </c>
      <c r="G353" s="214">
        <v>64</v>
      </c>
      <c r="H353" s="345">
        <v>531</v>
      </c>
      <c r="I353" s="349">
        <v>1</v>
      </c>
      <c r="J353" s="348"/>
      <c r="K353" s="347"/>
      <c r="L353" s="346"/>
      <c r="M353" s="210"/>
      <c r="N353" s="345"/>
      <c r="O353" s="344"/>
      <c r="P353" s="213">
        <v>2024</v>
      </c>
      <c r="Q353" s="347">
        <v>1.5</v>
      </c>
      <c r="R353" s="358" t="s">
        <v>202</v>
      </c>
      <c r="S353" s="357" t="s">
        <v>122</v>
      </c>
      <c r="T353" s="356">
        <v>1740</v>
      </c>
      <c r="U353" s="348">
        <v>2025</v>
      </c>
      <c r="V353" s="355" t="s">
        <v>125</v>
      </c>
      <c r="W353" s="359">
        <v>8</v>
      </c>
      <c r="X353" s="213">
        <v>1</v>
      </c>
      <c r="Y353" s="354"/>
      <c r="Z353" s="353" t="s">
        <v>182</v>
      </c>
    </row>
    <row r="354" spans="1:26" s="3" customFormat="1" ht="21.75" customHeight="1" x14ac:dyDescent="0.2">
      <c r="A354" s="6"/>
      <c r="B354" s="352" t="s">
        <v>196</v>
      </c>
      <c r="C354" s="208">
        <v>8</v>
      </c>
      <c r="D354" s="351">
        <v>113</v>
      </c>
      <c r="E354" s="347">
        <v>0.24</v>
      </c>
      <c r="F354" s="210" t="s">
        <v>205</v>
      </c>
      <c r="G354" s="214">
        <v>57</v>
      </c>
      <c r="H354" s="345">
        <v>86</v>
      </c>
      <c r="I354" s="349">
        <v>1</v>
      </c>
      <c r="J354" s="348"/>
      <c r="K354" s="347"/>
      <c r="L354" s="346"/>
      <c r="M354" s="210"/>
      <c r="N354" s="345"/>
      <c r="O354" s="344"/>
      <c r="P354" s="213">
        <v>2024</v>
      </c>
      <c r="Q354" s="347">
        <v>0.24</v>
      </c>
      <c r="R354" s="358" t="s">
        <v>202</v>
      </c>
      <c r="S354" s="357" t="s">
        <v>122</v>
      </c>
      <c r="T354" s="356">
        <v>1740</v>
      </c>
      <c r="U354" s="348">
        <v>2025</v>
      </c>
      <c r="V354" s="355" t="s">
        <v>125</v>
      </c>
      <c r="W354" s="359">
        <v>8</v>
      </c>
      <c r="X354" s="213">
        <v>1</v>
      </c>
      <c r="Y354" s="354"/>
      <c r="Z354" s="353" t="s">
        <v>182</v>
      </c>
    </row>
    <row r="355" spans="1:26" s="3" customFormat="1" ht="21.75" customHeight="1" x14ac:dyDescent="0.2">
      <c r="A355" s="6"/>
      <c r="B355" s="352" t="s">
        <v>196</v>
      </c>
      <c r="C355" s="208">
        <v>28</v>
      </c>
      <c r="D355" s="351">
        <v>55</v>
      </c>
      <c r="E355" s="347">
        <v>4.24</v>
      </c>
      <c r="F355" s="210" t="s">
        <v>207</v>
      </c>
      <c r="G355" s="214">
        <v>59</v>
      </c>
      <c r="H355" s="345">
        <v>1517</v>
      </c>
      <c r="I355" s="349">
        <v>1</v>
      </c>
      <c r="J355" s="348"/>
      <c r="K355" s="347"/>
      <c r="L355" s="346"/>
      <c r="M355" s="210"/>
      <c r="N355" s="345"/>
      <c r="O355" s="344"/>
      <c r="P355" s="213">
        <v>2024</v>
      </c>
      <c r="Q355" s="347">
        <v>4</v>
      </c>
      <c r="R355" s="358" t="s">
        <v>202</v>
      </c>
      <c r="S355" s="357" t="s">
        <v>122</v>
      </c>
      <c r="T355" s="356">
        <v>1740</v>
      </c>
      <c r="U355" s="348">
        <v>2025</v>
      </c>
      <c r="V355" s="355" t="s">
        <v>125</v>
      </c>
      <c r="W355" s="359">
        <v>8</v>
      </c>
      <c r="X355" s="213">
        <v>1</v>
      </c>
      <c r="Y355" s="354"/>
      <c r="Z355" s="353" t="s">
        <v>182</v>
      </c>
    </row>
    <row r="356" spans="1:26" s="3" customFormat="1" ht="21.75" customHeight="1" x14ac:dyDescent="0.2">
      <c r="A356" s="6"/>
      <c r="B356" s="352" t="s">
        <v>196</v>
      </c>
      <c r="C356" s="208">
        <v>7</v>
      </c>
      <c r="D356" s="351">
        <v>152</v>
      </c>
      <c r="E356" s="347">
        <v>2.08</v>
      </c>
      <c r="F356" s="350" t="s">
        <v>148</v>
      </c>
      <c r="G356" s="214">
        <v>37</v>
      </c>
      <c r="H356" s="345">
        <v>158</v>
      </c>
      <c r="I356" s="349">
        <v>1</v>
      </c>
      <c r="J356" s="348">
        <v>2024</v>
      </c>
      <c r="K356" s="347">
        <v>2.08</v>
      </c>
      <c r="L356" s="346" t="s">
        <v>133</v>
      </c>
      <c r="M356" s="210" t="s">
        <v>174</v>
      </c>
      <c r="N356" s="345">
        <v>52</v>
      </c>
      <c r="O356" s="344">
        <v>33</v>
      </c>
      <c r="P356" s="213"/>
      <c r="Q356" s="347"/>
      <c r="R356" s="358"/>
      <c r="S356" s="357"/>
      <c r="T356" s="356"/>
      <c r="U356" s="348"/>
      <c r="V356" s="355"/>
      <c r="W356" s="344"/>
      <c r="X356" s="213"/>
      <c r="Y356" s="354"/>
      <c r="Z356" s="353"/>
    </row>
    <row r="357" spans="1:26" s="3" customFormat="1" ht="21.75" customHeight="1" x14ac:dyDescent="0.2">
      <c r="A357" s="6"/>
      <c r="B357" s="352" t="s">
        <v>196</v>
      </c>
      <c r="C357" s="208">
        <v>7</v>
      </c>
      <c r="D357" s="351">
        <v>159</v>
      </c>
      <c r="E357" s="347">
        <v>2.16</v>
      </c>
      <c r="F357" s="350" t="s">
        <v>148</v>
      </c>
      <c r="G357" s="214">
        <v>70</v>
      </c>
      <c r="H357" s="345">
        <v>299</v>
      </c>
      <c r="I357" s="349">
        <v>1</v>
      </c>
      <c r="J357" s="348">
        <v>2024</v>
      </c>
      <c r="K357" s="347">
        <v>2.16</v>
      </c>
      <c r="L357" s="346" t="s">
        <v>133</v>
      </c>
      <c r="M357" s="210" t="s">
        <v>174</v>
      </c>
      <c r="N357" s="345">
        <v>98</v>
      </c>
      <c r="O357" s="344">
        <v>33</v>
      </c>
      <c r="P357" s="213"/>
      <c r="Q357" s="347"/>
      <c r="R357" s="358"/>
      <c r="S357" s="357"/>
      <c r="T357" s="356"/>
      <c r="U357" s="348"/>
      <c r="V357" s="355"/>
      <c r="W357" s="344"/>
      <c r="X357" s="213"/>
      <c r="Y357" s="354"/>
      <c r="Z357" s="353"/>
    </row>
    <row r="358" spans="1:26" s="3" customFormat="1" ht="21.75" customHeight="1" x14ac:dyDescent="0.2">
      <c r="A358" s="6"/>
      <c r="B358" s="352" t="s">
        <v>196</v>
      </c>
      <c r="C358" s="208">
        <v>7</v>
      </c>
      <c r="D358" s="351">
        <v>277</v>
      </c>
      <c r="E358" s="347">
        <v>1.1599999999999999</v>
      </c>
      <c r="F358" s="350" t="s">
        <v>148</v>
      </c>
      <c r="G358" s="214">
        <v>50</v>
      </c>
      <c r="H358" s="345">
        <v>92</v>
      </c>
      <c r="I358" s="349">
        <v>1</v>
      </c>
      <c r="J358" s="348">
        <v>2024</v>
      </c>
      <c r="K358" s="347">
        <v>1.1599999999999999</v>
      </c>
      <c r="L358" s="346" t="s">
        <v>133</v>
      </c>
      <c r="M358" s="210" t="s">
        <v>174</v>
      </c>
      <c r="N358" s="345">
        <v>30</v>
      </c>
      <c r="O358" s="344">
        <v>33</v>
      </c>
      <c r="P358" s="213"/>
      <c r="Q358" s="347"/>
      <c r="R358" s="358"/>
      <c r="S358" s="357"/>
      <c r="T358" s="356"/>
      <c r="U358" s="348"/>
      <c r="V358" s="355"/>
      <c r="W358" s="344"/>
      <c r="X358" s="213"/>
      <c r="Y358" s="354"/>
      <c r="Z358" s="353"/>
    </row>
    <row r="359" spans="1:26" s="3" customFormat="1" ht="21.75" customHeight="1" x14ac:dyDescent="0.2">
      <c r="A359" s="6"/>
      <c r="B359" s="352" t="s">
        <v>196</v>
      </c>
      <c r="C359" s="208">
        <v>7</v>
      </c>
      <c r="D359" s="351">
        <v>156</v>
      </c>
      <c r="E359" s="347">
        <v>1.04</v>
      </c>
      <c r="F359" s="350" t="s">
        <v>148</v>
      </c>
      <c r="G359" s="214">
        <v>74</v>
      </c>
      <c r="H359" s="345">
        <v>151</v>
      </c>
      <c r="I359" s="349">
        <v>1</v>
      </c>
      <c r="J359" s="365">
        <v>2024</v>
      </c>
      <c r="K359" s="347"/>
      <c r="L359" s="363" t="s">
        <v>133</v>
      </c>
      <c r="M359" s="362" t="s">
        <v>174</v>
      </c>
      <c r="N359" s="361">
        <v>50</v>
      </c>
      <c r="O359" s="360">
        <v>33</v>
      </c>
      <c r="P359" s="213"/>
      <c r="Q359" s="347"/>
      <c r="R359" s="358"/>
      <c r="S359" s="357"/>
      <c r="T359" s="356"/>
      <c r="U359" s="348"/>
      <c r="V359" s="355"/>
      <c r="W359" s="344"/>
      <c r="X359" s="213"/>
      <c r="Y359" s="354"/>
      <c r="Z359" s="353"/>
    </row>
    <row r="360" spans="1:26" s="3" customFormat="1" ht="21.75" customHeight="1" x14ac:dyDescent="0.2">
      <c r="A360" s="6"/>
      <c r="B360" s="352" t="s">
        <v>196</v>
      </c>
      <c r="C360" s="208">
        <v>7</v>
      </c>
      <c r="D360" s="351">
        <v>157</v>
      </c>
      <c r="E360" s="347">
        <v>1.1200000000000001</v>
      </c>
      <c r="F360" s="350" t="s">
        <v>148</v>
      </c>
      <c r="G360" s="214">
        <v>69</v>
      </c>
      <c r="H360" s="345">
        <v>156</v>
      </c>
      <c r="I360" s="349">
        <v>1</v>
      </c>
      <c r="J360" s="365">
        <v>2024</v>
      </c>
      <c r="K360" s="347"/>
      <c r="L360" s="363" t="s">
        <v>133</v>
      </c>
      <c r="M360" s="362" t="s">
        <v>174</v>
      </c>
      <c r="N360" s="361">
        <v>51</v>
      </c>
      <c r="O360" s="360">
        <v>33</v>
      </c>
      <c r="P360" s="213"/>
      <c r="Q360" s="347"/>
      <c r="R360" s="358"/>
      <c r="S360" s="357"/>
      <c r="T360" s="356"/>
      <c r="U360" s="348"/>
      <c r="V360" s="355"/>
      <c r="W360" s="344"/>
      <c r="X360" s="213"/>
      <c r="Y360" s="354"/>
      <c r="Z360" s="353"/>
    </row>
    <row r="361" spans="1:26" s="3" customFormat="1" ht="21.75" customHeight="1" x14ac:dyDescent="0.2">
      <c r="A361" s="6"/>
      <c r="B361" s="352" t="s">
        <v>196</v>
      </c>
      <c r="C361" s="208">
        <v>7</v>
      </c>
      <c r="D361" s="351">
        <v>263</v>
      </c>
      <c r="E361" s="347">
        <v>0.28000000000000003</v>
      </c>
      <c r="F361" s="350" t="s">
        <v>148</v>
      </c>
      <c r="G361" s="214">
        <v>70</v>
      </c>
      <c r="H361" s="345">
        <v>39</v>
      </c>
      <c r="I361" s="349">
        <v>1</v>
      </c>
      <c r="J361" s="365">
        <v>2024</v>
      </c>
      <c r="K361" s="347"/>
      <c r="L361" s="363" t="s">
        <v>133</v>
      </c>
      <c r="M361" s="362" t="s">
        <v>174</v>
      </c>
      <c r="N361" s="361">
        <v>13</v>
      </c>
      <c r="O361" s="360">
        <v>33</v>
      </c>
      <c r="P361" s="213"/>
      <c r="Q361" s="347"/>
      <c r="R361" s="358"/>
      <c r="S361" s="357"/>
      <c r="T361" s="356"/>
      <c r="U361" s="348"/>
      <c r="V361" s="355"/>
      <c r="W361" s="344"/>
      <c r="X361" s="213"/>
      <c r="Y361" s="354"/>
      <c r="Z361" s="353"/>
    </row>
    <row r="362" spans="1:26" s="3" customFormat="1" ht="21.75" customHeight="1" x14ac:dyDescent="0.2">
      <c r="A362" s="6"/>
      <c r="B362" s="352" t="s">
        <v>196</v>
      </c>
      <c r="C362" s="208">
        <v>7</v>
      </c>
      <c r="D362" s="351">
        <v>313</v>
      </c>
      <c r="E362" s="347">
        <v>0.36</v>
      </c>
      <c r="F362" s="350" t="s">
        <v>205</v>
      </c>
      <c r="G362" s="214">
        <v>49</v>
      </c>
      <c r="H362" s="345">
        <v>72</v>
      </c>
      <c r="I362" s="349">
        <v>1</v>
      </c>
      <c r="J362" s="365">
        <v>2024</v>
      </c>
      <c r="K362" s="364"/>
      <c r="L362" s="363" t="s">
        <v>133</v>
      </c>
      <c r="M362" s="362" t="s">
        <v>174</v>
      </c>
      <c r="N362" s="361">
        <v>24</v>
      </c>
      <c r="O362" s="360">
        <v>33</v>
      </c>
      <c r="P362" s="213"/>
      <c r="Q362" s="347"/>
      <c r="R362" s="358"/>
      <c r="S362" s="357"/>
      <c r="T362" s="356"/>
      <c r="U362" s="348"/>
      <c r="V362" s="355"/>
      <c r="W362" s="344"/>
      <c r="X362" s="213"/>
      <c r="Y362" s="354"/>
      <c r="Z362" s="353"/>
    </row>
    <row r="363" spans="1:26" s="3" customFormat="1" ht="21.75" customHeight="1" x14ac:dyDescent="0.2">
      <c r="A363" s="6"/>
      <c r="B363" s="352" t="s">
        <v>196</v>
      </c>
      <c r="C363" s="208">
        <v>8</v>
      </c>
      <c r="D363" s="351">
        <v>13</v>
      </c>
      <c r="E363" s="347">
        <v>0.28000000000000003</v>
      </c>
      <c r="F363" s="350" t="s">
        <v>148</v>
      </c>
      <c r="G363" s="214">
        <v>74</v>
      </c>
      <c r="H363" s="345">
        <v>41</v>
      </c>
      <c r="I363" s="349">
        <v>1</v>
      </c>
      <c r="J363" s="348">
        <v>2024</v>
      </c>
      <c r="K363" s="347">
        <v>0.28000000000000003</v>
      </c>
      <c r="L363" s="346" t="s">
        <v>133</v>
      </c>
      <c r="M363" s="210" t="s">
        <v>174</v>
      </c>
      <c r="N363" s="345">
        <v>14</v>
      </c>
      <c r="O363" s="344">
        <v>33</v>
      </c>
      <c r="P363" s="213"/>
      <c r="Q363" s="347"/>
      <c r="R363" s="358"/>
      <c r="S363" s="357"/>
      <c r="T363" s="356"/>
      <c r="U363" s="348"/>
      <c r="V363" s="355"/>
      <c r="W363" s="344"/>
      <c r="X363" s="213"/>
      <c r="Y363" s="354"/>
      <c r="Z363" s="353"/>
    </row>
    <row r="364" spans="1:26" s="3" customFormat="1" ht="21.75" customHeight="1" x14ac:dyDescent="0.2">
      <c r="A364" s="6"/>
      <c r="B364" s="352" t="s">
        <v>196</v>
      </c>
      <c r="C364" s="208">
        <v>8</v>
      </c>
      <c r="D364" s="351">
        <v>128</v>
      </c>
      <c r="E364" s="347">
        <v>0.08</v>
      </c>
      <c r="F364" s="350" t="s">
        <v>206</v>
      </c>
      <c r="G364" s="214">
        <v>37</v>
      </c>
      <c r="H364" s="345">
        <v>22</v>
      </c>
      <c r="I364" s="349">
        <v>1</v>
      </c>
      <c r="J364" s="365">
        <v>2024</v>
      </c>
      <c r="K364" s="347"/>
      <c r="L364" s="363" t="s">
        <v>133</v>
      </c>
      <c r="M364" s="362" t="s">
        <v>174</v>
      </c>
      <c r="N364" s="361">
        <v>7</v>
      </c>
      <c r="O364" s="360">
        <v>33</v>
      </c>
      <c r="P364" s="213"/>
      <c r="Q364" s="347"/>
      <c r="R364" s="358"/>
      <c r="S364" s="357"/>
      <c r="T364" s="356"/>
      <c r="U364" s="348"/>
      <c r="V364" s="355"/>
      <c r="W364" s="344"/>
      <c r="X364" s="213"/>
      <c r="Y364" s="354"/>
      <c r="Z364" s="353"/>
    </row>
    <row r="365" spans="1:26" s="3" customFormat="1" ht="21.75" customHeight="1" x14ac:dyDescent="0.2">
      <c r="A365" s="6"/>
      <c r="B365" s="352" t="s">
        <v>196</v>
      </c>
      <c r="C365" s="208">
        <v>8</v>
      </c>
      <c r="D365" s="351">
        <v>142</v>
      </c>
      <c r="E365" s="347">
        <v>0.76</v>
      </c>
      <c r="F365" s="350" t="s">
        <v>205</v>
      </c>
      <c r="G365" s="214">
        <v>49</v>
      </c>
      <c r="H365" s="345">
        <v>152</v>
      </c>
      <c r="I365" s="349">
        <v>1</v>
      </c>
      <c r="J365" s="348">
        <v>2024</v>
      </c>
      <c r="K365" s="347">
        <v>0.76</v>
      </c>
      <c r="L365" s="346" t="s">
        <v>133</v>
      </c>
      <c r="M365" s="210" t="s">
        <v>174</v>
      </c>
      <c r="N365" s="345">
        <v>50</v>
      </c>
      <c r="O365" s="344">
        <v>33</v>
      </c>
      <c r="P365" s="213"/>
      <c r="Q365" s="347"/>
      <c r="R365" s="358"/>
      <c r="S365" s="357"/>
      <c r="T365" s="356"/>
      <c r="U365" s="348"/>
      <c r="V365" s="355"/>
      <c r="W365" s="344"/>
      <c r="X365" s="213"/>
      <c r="Y365" s="354"/>
      <c r="Z365" s="353"/>
    </row>
    <row r="366" spans="1:26" s="3" customFormat="1" ht="21.75" customHeight="1" x14ac:dyDescent="0.2">
      <c r="A366" s="6"/>
      <c r="B366" s="352" t="s">
        <v>196</v>
      </c>
      <c r="C366" s="208">
        <v>7</v>
      </c>
      <c r="D366" s="351">
        <v>160</v>
      </c>
      <c r="E366" s="347">
        <v>1.08</v>
      </c>
      <c r="F366" s="350" t="s">
        <v>148</v>
      </c>
      <c r="G366" s="214">
        <v>70</v>
      </c>
      <c r="H366" s="345">
        <v>150</v>
      </c>
      <c r="I366" s="349">
        <v>1</v>
      </c>
      <c r="J366" s="365">
        <v>2024</v>
      </c>
      <c r="K366" s="347"/>
      <c r="L366" s="363" t="s">
        <v>133</v>
      </c>
      <c r="M366" s="362" t="s">
        <v>174</v>
      </c>
      <c r="N366" s="361">
        <v>50</v>
      </c>
      <c r="O366" s="360">
        <v>33</v>
      </c>
      <c r="P366" s="213"/>
      <c r="Q366" s="347"/>
      <c r="R366" s="358"/>
      <c r="S366" s="357"/>
      <c r="T366" s="356"/>
      <c r="U366" s="348"/>
      <c r="V366" s="355"/>
      <c r="W366" s="344"/>
      <c r="X366" s="213"/>
      <c r="Y366" s="354"/>
      <c r="Z366" s="353"/>
    </row>
    <row r="367" spans="1:26" s="3" customFormat="1" ht="21.75" customHeight="1" x14ac:dyDescent="0.2">
      <c r="A367" s="6"/>
      <c r="B367" s="352" t="s">
        <v>196</v>
      </c>
      <c r="C367" s="208">
        <v>7</v>
      </c>
      <c r="D367" s="351">
        <v>34</v>
      </c>
      <c r="E367" s="347">
        <v>0.68</v>
      </c>
      <c r="F367" s="350" t="s">
        <v>203</v>
      </c>
      <c r="G367" s="214">
        <v>71</v>
      </c>
      <c r="H367" s="345">
        <v>95</v>
      </c>
      <c r="I367" s="349">
        <v>1</v>
      </c>
      <c r="J367" s="365">
        <v>2024</v>
      </c>
      <c r="K367" s="347"/>
      <c r="L367" s="363" t="s">
        <v>133</v>
      </c>
      <c r="M367" s="362" t="s">
        <v>174</v>
      </c>
      <c r="N367" s="361">
        <v>31</v>
      </c>
      <c r="O367" s="360">
        <v>33</v>
      </c>
      <c r="P367" s="213"/>
      <c r="Q367" s="347"/>
      <c r="R367" s="358"/>
      <c r="S367" s="357"/>
      <c r="T367" s="356"/>
      <c r="U367" s="348"/>
      <c r="V367" s="355"/>
      <c r="W367" s="344"/>
      <c r="X367" s="213"/>
      <c r="Y367" s="354"/>
      <c r="Z367" s="353"/>
    </row>
    <row r="368" spans="1:26" s="3" customFormat="1" ht="21.75" customHeight="1" x14ac:dyDescent="0.2">
      <c r="A368" s="6"/>
      <c r="B368" s="352" t="s">
        <v>196</v>
      </c>
      <c r="C368" s="208">
        <v>7</v>
      </c>
      <c r="D368" s="351">
        <v>154</v>
      </c>
      <c r="E368" s="347">
        <v>2.76</v>
      </c>
      <c r="F368" s="350" t="s">
        <v>203</v>
      </c>
      <c r="G368" s="214">
        <v>70</v>
      </c>
      <c r="H368" s="345">
        <v>384</v>
      </c>
      <c r="I368" s="349">
        <v>1</v>
      </c>
      <c r="J368" s="348">
        <v>2024</v>
      </c>
      <c r="K368" s="347">
        <v>2.76</v>
      </c>
      <c r="L368" s="346" t="s">
        <v>133</v>
      </c>
      <c r="M368" s="210" t="s">
        <v>174</v>
      </c>
      <c r="N368" s="345">
        <v>127</v>
      </c>
      <c r="O368" s="344">
        <v>33</v>
      </c>
      <c r="P368" s="213"/>
      <c r="Q368" s="347"/>
      <c r="R368" s="358"/>
      <c r="S368" s="357"/>
      <c r="T368" s="356"/>
      <c r="U368" s="348"/>
      <c r="V368" s="355"/>
      <c r="W368" s="344"/>
      <c r="X368" s="213"/>
      <c r="Y368" s="354"/>
      <c r="Z368" s="353"/>
    </row>
    <row r="369" spans="1:27" s="3" customFormat="1" ht="21.75" customHeight="1" x14ac:dyDescent="0.2">
      <c r="A369" s="6"/>
      <c r="B369" s="352" t="s">
        <v>196</v>
      </c>
      <c r="C369" s="208">
        <v>7</v>
      </c>
      <c r="D369" s="351">
        <v>203</v>
      </c>
      <c r="E369" s="347">
        <v>0.12</v>
      </c>
      <c r="F369" s="350" t="s">
        <v>204</v>
      </c>
      <c r="G369" s="214">
        <v>46</v>
      </c>
      <c r="H369" s="345">
        <v>14</v>
      </c>
      <c r="I369" s="349">
        <v>1</v>
      </c>
      <c r="J369" s="365">
        <v>2024</v>
      </c>
      <c r="K369" s="364"/>
      <c r="L369" s="363" t="s">
        <v>133</v>
      </c>
      <c r="M369" s="362" t="s">
        <v>174</v>
      </c>
      <c r="N369" s="361">
        <v>5</v>
      </c>
      <c r="O369" s="360">
        <v>33</v>
      </c>
      <c r="P369" s="213"/>
      <c r="Q369" s="347"/>
      <c r="R369" s="358"/>
      <c r="S369" s="357"/>
      <c r="T369" s="356"/>
      <c r="U369" s="348"/>
      <c r="V369" s="355"/>
      <c r="W369" s="344"/>
      <c r="X369" s="213"/>
      <c r="Y369" s="354"/>
      <c r="Z369" s="353"/>
    </row>
    <row r="370" spans="1:27" s="3" customFormat="1" ht="21.75" customHeight="1" x14ac:dyDescent="0.2">
      <c r="A370" s="6"/>
      <c r="B370" s="352" t="s">
        <v>196</v>
      </c>
      <c r="C370" s="208">
        <v>7</v>
      </c>
      <c r="D370" s="351">
        <v>278</v>
      </c>
      <c r="E370" s="347">
        <v>0.08</v>
      </c>
      <c r="F370" s="350" t="s">
        <v>203</v>
      </c>
      <c r="G370" s="214">
        <v>40</v>
      </c>
      <c r="H370" s="345">
        <v>8</v>
      </c>
      <c r="I370" s="349">
        <v>1</v>
      </c>
      <c r="J370" s="365">
        <v>2024</v>
      </c>
      <c r="K370" s="364"/>
      <c r="L370" s="363" t="s">
        <v>133</v>
      </c>
      <c r="M370" s="362" t="s">
        <v>174</v>
      </c>
      <c r="N370" s="361">
        <v>3</v>
      </c>
      <c r="O370" s="360">
        <v>33</v>
      </c>
      <c r="P370" s="213"/>
      <c r="Q370" s="347"/>
      <c r="R370" s="358"/>
      <c r="S370" s="357"/>
      <c r="T370" s="356"/>
      <c r="U370" s="348"/>
      <c r="V370" s="355"/>
      <c r="W370" s="344"/>
      <c r="X370" s="213"/>
      <c r="Y370" s="354"/>
      <c r="Z370" s="353"/>
    </row>
    <row r="371" spans="1:27" s="3" customFormat="1" ht="21.75" customHeight="1" x14ac:dyDescent="0.2">
      <c r="A371" s="6"/>
      <c r="B371" s="352" t="s">
        <v>196</v>
      </c>
      <c r="C371" s="208">
        <v>7</v>
      </c>
      <c r="D371" s="351">
        <v>104</v>
      </c>
      <c r="E371" s="347">
        <v>2.36</v>
      </c>
      <c r="F371" s="350" t="s">
        <v>203</v>
      </c>
      <c r="G371" s="214">
        <v>70</v>
      </c>
      <c r="H371" s="345">
        <v>328</v>
      </c>
      <c r="I371" s="349">
        <v>1</v>
      </c>
      <c r="J371" s="348">
        <v>2024</v>
      </c>
      <c r="K371" s="347">
        <v>2.36</v>
      </c>
      <c r="L371" s="346" t="s">
        <v>133</v>
      </c>
      <c r="M371" s="210" t="s">
        <v>174</v>
      </c>
      <c r="N371" s="345">
        <v>108</v>
      </c>
      <c r="O371" s="344">
        <v>33</v>
      </c>
      <c r="P371" s="213"/>
      <c r="Q371" s="347"/>
      <c r="R371" s="358"/>
      <c r="S371" s="357"/>
      <c r="T371" s="356"/>
      <c r="U371" s="348"/>
      <c r="V371" s="355"/>
      <c r="W371" s="344"/>
      <c r="X371" s="213"/>
      <c r="Y371" s="354"/>
      <c r="Z371" s="353"/>
    </row>
    <row r="372" spans="1:27" s="3" customFormat="1" ht="21.75" customHeight="1" x14ac:dyDescent="0.2">
      <c r="A372" s="6"/>
      <c r="B372" s="352" t="s">
        <v>196</v>
      </c>
      <c r="C372" s="208">
        <v>7</v>
      </c>
      <c r="D372" s="351">
        <v>106</v>
      </c>
      <c r="E372" s="347">
        <v>0.36</v>
      </c>
      <c r="F372" s="350" t="s">
        <v>197</v>
      </c>
      <c r="G372" s="214">
        <v>60</v>
      </c>
      <c r="H372" s="345">
        <v>134</v>
      </c>
      <c r="I372" s="349">
        <v>1</v>
      </c>
      <c r="J372" s="365">
        <v>2024</v>
      </c>
      <c r="K372" s="364"/>
      <c r="L372" s="363" t="s">
        <v>133</v>
      </c>
      <c r="M372" s="362" t="s">
        <v>174</v>
      </c>
      <c r="N372" s="361">
        <v>44</v>
      </c>
      <c r="O372" s="360">
        <v>33</v>
      </c>
      <c r="P372" s="213"/>
      <c r="Q372" s="347"/>
      <c r="R372" s="358"/>
      <c r="S372" s="357"/>
      <c r="T372" s="356"/>
      <c r="U372" s="348"/>
      <c r="V372" s="355"/>
      <c r="W372" s="344"/>
      <c r="X372" s="213"/>
      <c r="Y372" s="354"/>
      <c r="Z372" s="353"/>
    </row>
    <row r="373" spans="1:27" s="3" customFormat="1" ht="21.75" customHeight="1" x14ac:dyDescent="0.2">
      <c r="A373" s="6"/>
      <c r="B373" s="352" t="s">
        <v>196</v>
      </c>
      <c r="C373" s="208">
        <v>7</v>
      </c>
      <c r="D373" s="351">
        <v>197</v>
      </c>
      <c r="E373" s="347">
        <v>0.76</v>
      </c>
      <c r="F373" s="350" t="s">
        <v>197</v>
      </c>
      <c r="G373" s="214">
        <v>53</v>
      </c>
      <c r="H373" s="345">
        <v>62</v>
      </c>
      <c r="I373" s="349">
        <v>1</v>
      </c>
      <c r="J373" s="365">
        <v>2024</v>
      </c>
      <c r="K373" s="364"/>
      <c r="L373" s="363" t="s">
        <v>133</v>
      </c>
      <c r="M373" s="362" t="s">
        <v>174</v>
      </c>
      <c r="N373" s="361">
        <v>20</v>
      </c>
      <c r="O373" s="360">
        <v>33</v>
      </c>
      <c r="P373" s="687">
        <v>2025</v>
      </c>
      <c r="Q373" s="347">
        <v>0.76</v>
      </c>
      <c r="R373" s="358" t="s">
        <v>202</v>
      </c>
      <c r="S373" s="357" t="s">
        <v>122</v>
      </c>
      <c r="T373" s="356">
        <v>1740</v>
      </c>
      <c r="U373" s="348">
        <v>2026</v>
      </c>
      <c r="V373" s="355" t="s">
        <v>125</v>
      </c>
      <c r="W373" s="359">
        <v>8</v>
      </c>
      <c r="X373" s="213">
        <v>1</v>
      </c>
      <c r="Y373" s="354"/>
      <c r="Z373" s="353" t="s">
        <v>182</v>
      </c>
      <c r="AA373" s="688" t="s">
        <v>440</v>
      </c>
    </row>
    <row r="374" spans="1:27" s="3" customFormat="1" ht="21.75" customHeight="1" x14ac:dyDescent="0.2">
      <c r="A374" s="6"/>
      <c r="B374" s="352" t="s">
        <v>196</v>
      </c>
      <c r="C374" s="208">
        <v>7</v>
      </c>
      <c r="D374" s="351">
        <v>243</v>
      </c>
      <c r="E374" s="347">
        <v>0.48</v>
      </c>
      <c r="F374" s="350" t="s">
        <v>197</v>
      </c>
      <c r="G374" s="214">
        <v>40</v>
      </c>
      <c r="H374" s="345">
        <v>139</v>
      </c>
      <c r="I374" s="349">
        <v>1</v>
      </c>
      <c r="J374" s="365">
        <v>2024</v>
      </c>
      <c r="K374" s="364"/>
      <c r="L374" s="363" t="s">
        <v>133</v>
      </c>
      <c r="M374" s="362" t="s">
        <v>174</v>
      </c>
      <c r="N374" s="361">
        <v>46</v>
      </c>
      <c r="O374" s="360">
        <v>33</v>
      </c>
      <c r="P374" s="687">
        <v>2025</v>
      </c>
      <c r="Q374" s="347">
        <v>0.76</v>
      </c>
      <c r="R374" s="358" t="s">
        <v>202</v>
      </c>
      <c r="S374" s="357" t="s">
        <v>122</v>
      </c>
      <c r="T374" s="356">
        <v>1740</v>
      </c>
      <c r="U374" s="348">
        <v>2026</v>
      </c>
      <c r="V374" s="355" t="s">
        <v>125</v>
      </c>
      <c r="W374" s="359">
        <v>8</v>
      </c>
      <c r="X374" s="213">
        <v>1</v>
      </c>
      <c r="Y374" s="354"/>
      <c r="Z374" s="353" t="s">
        <v>182</v>
      </c>
      <c r="AA374" s="688" t="s">
        <v>440</v>
      </c>
    </row>
    <row r="375" spans="1:27" s="3" customFormat="1" ht="21.75" customHeight="1" x14ac:dyDescent="0.2">
      <c r="A375" s="6"/>
      <c r="B375" s="352" t="s">
        <v>196</v>
      </c>
      <c r="C375" s="208">
        <v>7</v>
      </c>
      <c r="D375" s="351">
        <v>266</v>
      </c>
      <c r="E375" s="347">
        <v>0.4</v>
      </c>
      <c r="F375" s="350" t="s">
        <v>197</v>
      </c>
      <c r="G375" s="214">
        <v>38</v>
      </c>
      <c r="H375" s="345">
        <v>112</v>
      </c>
      <c r="I375" s="349">
        <v>1</v>
      </c>
      <c r="J375" s="365">
        <v>2024</v>
      </c>
      <c r="K375" s="364"/>
      <c r="L375" s="363" t="s">
        <v>133</v>
      </c>
      <c r="M375" s="362" t="s">
        <v>174</v>
      </c>
      <c r="N375" s="361">
        <v>37</v>
      </c>
      <c r="O375" s="360">
        <v>33</v>
      </c>
      <c r="P375" s="687">
        <v>2025</v>
      </c>
      <c r="Q375" s="347">
        <v>0.76</v>
      </c>
      <c r="R375" s="358" t="s">
        <v>202</v>
      </c>
      <c r="S375" s="357" t="s">
        <v>122</v>
      </c>
      <c r="T375" s="356">
        <v>1740</v>
      </c>
      <c r="U375" s="348">
        <v>2026</v>
      </c>
      <c r="V375" s="355" t="s">
        <v>125</v>
      </c>
      <c r="W375" s="359">
        <v>8</v>
      </c>
      <c r="X375" s="213">
        <v>1</v>
      </c>
      <c r="Y375" s="354"/>
      <c r="Z375" s="353" t="s">
        <v>182</v>
      </c>
      <c r="AA375" s="688" t="s">
        <v>440</v>
      </c>
    </row>
    <row r="376" spans="1:27" s="3" customFormat="1" ht="21.75" customHeight="1" x14ac:dyDescent="0.2">
      <c r="A376" s="6"/>
      <c r="B376" s="352" t="s">
        <v>196</v>
      </c>
      <c r="C376" s="208">
        <v>7</v>
      </c>
      <c r="D376" s="351">
        <v>270</v>
      </c>
      <c r="E376" s="347">
        <v>0.36</v>
      </c>
      <c r="F376" s="350" t="s">
        <v>197</v>
      </c>
      <c r="G376" s="214">
        <v>37</v>
      </c>
      <c r="H376" s="345">
        <v>14</v>
      </c>
      <c r="I376" s="349">
        <v>1</v>
      </c>
      <c r="J376" s="365">
        <v>2024</v>
      </c>
      <c r="K376" s="364"/>
      <c r="L376" s="363" t="s">
        <v>133</v>
      </c>
      <c r="M376" s="362" t="s">
        <v>174</v>
      </c>
      <c r="N376" s="361">
        <v>5</v>
      </c>
      <c r="O376" s="360">
        <v>33</v>
      </c>
      <c r="P376" s="213"/>
      <c r="Q376" s="347"/>
      <c r="R376" s="358"/>
      <c r="S376" s="357"/>
      <c r="T376" s="356"/>
      <c r="U376" s="348"/>
      <c r="V376" s="355"/>
      <c r="W376" s="344"/>
      <c r="X376" s="213"/>
      <c r="Y376" s="354"/>
      <c r="Z376" s="353"/>
    </row>
    <row r="377" spans="1:27" s="3" customFormat="1" ht="21.75" customHeight="1" x14ac:dyDescent="0.2">
      <c r="A377" s="6"/>
      <c r="B377" s="352" t="s">
        <v>196</v>
      </c>
      <c r="C377" s="208">
        <v>7</v>
      </c>
      <c r="D377" s="351">
        <v>276</v>
      </c>
      <c r="E377" s="347">
        <v>0.12</v>
      </c>
      <c r="F377" s="350" t="s">
        <v>197</v>
      </c>
      <c r="G377" s="214">
        <v>57</v>
      </c>
      <c r="H377" s="345">
        <v>43</v>
      </c>
      <c r="I377" s="349">
        <v>1</v>
      </c>
      <c r="J377" s="348">
        <v>2024</v>
      </c>
      <c r="K377" s="347">
        <v>0.12</v>
      </c>
      <c r="L377" s="346" t="s">
        <v>133</v>
      </c>
      <c r="M377" s="210" t="s">
        <v>174</v>
      </c>
      <c r="N377" s="345">
        <v>14</v>
      </c>
      <c r="O377" s="344">
        <v>33</v>
      </c>
      <c r="P377" s="213"/>
      <c r="Q377" s="347"/>
      <c r="R377" s="358"/>
      <c r="S377" s="357"/>
      <c r="T377" s="356"/>
      <c r="U377" s="348"/>
      <c r="V377" s="355"/>
      <c r="W377" s="344"/>
      <c r="X377" s="213"/>
      <c r="Y377" s="354"/>
      <c r="Z377" s="353"/>
    </row>
    <row r="378" spans="1:27" s="3" customFormat="1" ht="21.75" customHeight="1" x14ac:dyDescent="0.2">
      <c r="A378" s="6"/>
      <c r="B378" s="352" t="s">
        <v>196</v>
      </c>
      <c r="C378" s="208">
        <v>7</v>
      </c>
      <c r="D378" s="351">
        <v>146</v>
      </c>
      <c r="E378" s="347">
        <v>0.68</v>
      </c>
      <c r="F378" s="350" t="s">
        <v>203</v>
      </c>
      <c r="G378" s="214">
        <v>44</v>
      </c>
      <c r="H378" s="345">
        <v>49</v>
      </c>
      <c r="I378" s="349">
        <v>1</v>
      </c>
      <c r="J378" s="348">
        <v>2024</v>
      </c>
      <c r="K378" s="347">
        <v>0.68</v>
      </c>
      <c r="L378" s="346" t="s">
        <v>133</v>
      </c>
      <c r="M378" s="210" t="s">
        <v>174</v>
      </c>
      <c r="N378" s="345">
        <v>16</v>
      </c>
      <c r="O378" s="344">
        <v>33</v>
      </c>
      <c r="P378" s="213"/>
      <c r="Q378" s="347"/>
      <c r="R378" s="358"/>
      <c r="S378" s="357"/>
      <c r="T378" s="356"/>
      <c r="U378" s="348"/>
      <c r="V378" s="355"/>
      <c r="W378" s="344"/>
      <c r="X378" s="213"/>
      <c r="Y378" s="354"/>
      <c r="Z378" s="353"/>
    </row>
    <row r="379" spans="1:27" s="3" customFormat="1" ht="21.75" customHeight="1" x14ac:dyDescent="0.2">
      <c r="A379" s="6"/>
      <c r="B379" s="352" t="s">
        <v>196</v>
      </c>
      <c r="C379" s="208">
        <v>7</v>
      </c>
      <c r="D379" s="351">
        <v>147</v>
      </c>
      <c r="E379" s="347">
        <v>0.32</v>
      </c>
      <c r="F379" s="350" t="s">
        <v>203</v>
      </c>
      <c r="G379" s="214">
        <v>35</v>
      </c>
      <c r="H379" s="345">
        <v>27</v>
      </c>
      <c r="I379" s="349">
        <v>1</v>
      </c>
      <c r="J379" s="348">
        <v>2024</v>
      </c>
      <c r="K379" s="347">
        <v>0.32</v>
      </c>
      <c r="L379" s="346" t="s">
        <v>133</v>
      </c>
      <c r="M379" s="210" t="s">
        <v>174</v>
      </c>
      <c r="N379" s="345">
        <v>9</v>
      </c>
      <c r="O379" s="344">
        <v>33</v>
      </c>
      <c r="P379" s="213"/>
      <c r="Q379" s="347"/>
      <c r="R379" s="358"/>
      <c r="S379" s="357"/>
      <c r="T379" s="356"/>
      <c r="U379" s="348"/>
      <c r="V379" s="355"/>
      <c r="W379" s="344"/>
      <c r="X379" s="213"/>
      <c r="Y379" s="354"/>
      <c r="Z379" s="353"/>
    </row>
    <row r="380" spans="1:27" s="3" customFormat="1" ht="21.75" customHeight="1" x14ac:dyDescent="0.2">
      <c r="A380" s="6"/>
      <c r="B380" s="352" t="s">
        <v>196</v>
      </c>
      <c r="C380" s="208">
        <v>7</v>
      </c>
      <c r="D380" s="351">
        <v>148</v>
      </c>
      <c r="E380" s="347">
        <v>1.44</v>
      </c>
      <c r="F380" s="350" t="s">
        <v>203</v>
      </c>
      <c r="G380" s="214">
        <v>44</v>
      </c>
      <c r="H380" s="345">
        <v>84</v>
      </c>
      <c r="I380" s="349">
        <v>1</v>
      </c>
      <c r="J380" s="348">
        <v>2024</v>
      </c>
      <c r="K380" s="347">
        <v>1.44</v>
      </c>
      <c r="L380" s="346" t="s">
        <v>133</v>
      </c>
      <c r="M380" s="210" t="s">
        <v>174</v>
      </c>
      <c r="N380" s="345">
        <v>28</v>
      </c>
      <c r="O380" s="344">
        <v>33</v>
      </c>
      <c r="P380" s="213"/>
      <c r="Q380" s="347"/>
      <c r="R380" s="358"/>
      <c r="S380" s="357"/>
      <c r="T380" s="356"/>
      <c r="U380" s="348"/>
      <c r="V380" s="355"/>
      <c r="W380" s="344"/>
      <c r="X380" s="213"/>
      <c r="Y380" s="354"/>
      <c r="Z380" s="353"/>
    </row>
    <row r="381" spans="1:27" s="3" customFormat="1" ht="21.75" customHeight="1" x14ac:dyDescent="0.2">
      <c r="A381" s="6"/>
      <c r="B381" s="352" t="s">
        <v>196</v>
      </c>
      <c r="C381" s="208">
        <v>7</v>
      </c>
      <c r="D381" s="351">
        <v>233</v>
      </c>
      <c r="E381" s="347">
        <v>0.36</v>
      </c>
      <c r="F381" s="350" t="s">
        <v>203</v>
      </c>
      <c r="G381" s="214">
        <v>66</v>
      </c>
      <c r="H381" s="345">
        <v>48</v>
      </c>
      <c r="I381" s="349">
        <v>1</v>
      </c>
      <c r="J381" s="365">
        <v>2024</v>
      </c>
      <c r="K381" s="364">
        <v>0.36</v>
      </c>
      <c r="L381" s="363" t="s">
        <v>133</v>
      </c>
      <c r="M381" s="362" t="s">
        <v>174</v>
      </c>
      <c r="N381" s="361">
        <v>16</v>
      </c>
      <c r="O381" s="360">
        <v>33</v>
      </c>
      <c r="P381" s="213">
        <v>2025</v>
      </c>
      <c r="Q381" s="347">
        <v>0.36</v>
      </c>
      <c r="R381" s="358" t="s">
        <v>202</v>
      </c>
      <c r="S381" s="357" t="s">
        <v>122</v>
      </c>
      <c r="T381" s="356">
        <v>1740</v>
      </c>
      <c r="U381" s="348">
        <v>2026</v>
      </c>
      <c r="V381" s="355" t="s">
        <v>125</v>
      </c>
      <c r="W381" s="359">
        <v>8</v>
      </c>
      <c r="X381" s="213">
        <v>1</v>
      </c>
      <c r="Y381" s="354"/>
      <c r="Z381" s="353" t="s">
        <v>182</v>
      </c>
    </row>
    <row r="382" spans="1:27" s="3" customFormat="1" ht="21.75" customHeight="1" x14ac:dyDescent="0.2">
      <c r="A382" s="6"/>
      <c r="B382" s="352" t="s">
        <v>196</v>
      </c>
      <c r="C382" s="208">
        <v>7</v>
      </c>
      <c r="D382" s="351">
        <v>247</v>
      </c>
      <c r="E382" s="347">
        <v>0.32</v>
      </c>
      <c r="F382" s="350" t="s">
        <v>201</v>
      </c>
      <c r="G382" s="214">
        <v>39</v>
      </c>
      <c r="H382" s="345">
        <v>84</v>
      </c>
      <c r="I382" s="349">
        <v>1</v>
      </c>
      <c r="J382" s="348">
        <v>2024</v>
      </c>
      <c r="K382" s="347">
        <v>0.32</v>
      </c>
      <c r="L382" s="346" t="s">
        <v>133</v>
      </c>
      <c r="M382" s="210" t="s">
        <v>174</v>
      </c>
      <c r="N382" s="345">
        <v>28</v>
      </c>
      <c r="O382" s="344">
        <v>33</v>
      </c>
      <c r="P382" s="213"/>
      <c r="Q382" s="347"/>
      <c r="R382" s="358"/>
      <c r="S382" s="357"/>
      <c r="T382" s="356"/>
      <c r="U382" s="348"/>
      <c r="V382" s="355"/>
      <c r="W382" s="344"/>
      <c r="X382" s="213"/>
      <c r="Y382" s="354"/>
      <c r="Z382" s="353"/>
    </row>
    <row r="383" spans="1:27" s="3" customFormat="1" ht="21.75" customHeight="1" x14ac:dyDescent="0.2">
      <c r="A383" s="6"/>
      <c r="B383" s="352" t="s">
        <v>196</v>
      </c>
      <c r="C383" s="208" t="s">
        <v>172</v>
      </c>
      <c r="D383" s="351" t="s">
        <v>200</v>
      </c>
      <c r="E383" s="347">
        <v>0.12</v>
      </c>
      <c r="F383" s="350" t="s">
        <v>144</v>
      </c>
      <c r="G383" s="214">
        <v>46</v>
      </c>
      <c r="H383" s="345">
        <v>39</v>
      </c>
      <c r="I383" s="349">
        <v>1</v>
      </c>
      <c r="J383" s="348">
        <v>2023</v>
      </c>
      <c r="K383" s="347">
        <v>0.12</v>
      </c>
      <c r="L383" s="346" t="s">
        <v>133</v>
      </c>
      <c r="M383" s="210" t="s">
        <v>174</v>
      </c>
      <c r="N383" s="345">
        <v>7</v>
      </c>
      <c r="O383" s="344">
        <v>18</v>
      </c>
      <c r="P383" s="77"/>
      <c r="Q383" s="237"/>
      <c r="R383" s="343"/>
      <c r="S383" s="342"/>
      <c r="T383" s="341"/>
      <c r="U383" s="340"/>
      <c r="V383" s="339"/>
      <c r="W383" s="338"/>
      <c r="X383" s="77"/>
      <c r="Y383" s="78"/>
      <c r="Z383" s="337"/>
    </row>
    <row r="384" spans="1:27" s="3" customFormat="1" ht="21.75" customHeight="1" x14ac:dyDescent="0.2">
      <c r="A384" s="6"/>
      <c r="B384" s="352" t="s">
        <v>196</v>
      </c>
      <c r="C384" s="208" t="s">
        <v>172</v>
      </c>
      <c r="D384" s="351" t="s">
        <v>199</v>
      </c>
      <c r="E384" s="347">
        <v>0.12</v>
      </c>
      <c r="F384" s="350" t="s">
        <v>144</v>
      </c>
      <c r="G384" s="214">
        <v>46</v>
      </c>
      <c r="H384" s="345">
        <v>39</v>
      </c>
      <c r="I384" s="349">
        <v>1</v>
      </c>
      <c r="J384" s="348">
        <v>2023</v>
      </c>
      <c r="K384" s="347">
        <v>0.12</v>
      </c>
      <c r="L384" s="346" t="s">
        <v>133</v>
      </c>
      <c r="M384" s="210" t="s">
        <v>174</v>
      </c>
      <c r="N384" s="345">
        <v>7</v>
      </c>
      <c r="O384" s="344">
        <v>18</v>
      </c>
      <c r="P384" s="77"/>
      <c r="Q384" s="237"/>
      <c r="R384" s="343"/>
      <c r="S384" s="342"/>
      <c r="T384" s="341"/>
      <c r="U384" s="340"/>
      <c r="V384" s="339"/>
      <c r="W384" s="338"/>
      <c r="X384" s="77"/>
      <c r="Y384" s="78"/>
      <c r="Z384" s="337"/>
    </row>
    <row r="385" spans="1:26" s="3" customFormat="1" ht="21.75" customHeight="1" x14ac:dyDescent="0.2">
      <c r="A385" s="6"/>
      <c r="B385" s="352" t="s">
        <v>196</v>
      </c>
      <c r="C385" s="208" t="s">
        <v>172</v>
      </c>
      <c r="D385" s="351" t="s">
        <v>198</v>
      </c>
      <c r="E385" s="347">
        <v>0.28000000000000003</v>
      </c>
      <c r="F385" s="350" t="s">
        <v>176</v>
      </c>
      <c r="G385" s="214">
        <v>70</v>
      </c>
      <c r="H385" s="345">
        <v>39</v>
      </c>
      <c r="I385" s="349">
        <v>1</v>
      </c>
      <c r="J385" s="348">
        <v>2023</v>
      </c>
      <c r="K385" s="347">
        <v>0.28000000000000003</v>
      </c>
      <c r="L385" s="346" t="s">
        <v>133</v>
      </c>
      <c r="M385" s="210" t="s">
        <v>174</v>
      </c>
      <c r="N385" s="345">
        <v>20</v>
      </c>
      <c r="O385" s="344">
        <v>51</v>
      </c>
      <c r="P385" s="77"/>
      <c r="Q385" s="237"/>
      <c r="R385" s="343"/>
      <c r="S385" s="342"/>
      <c r="T385" s="341"/>
      <c r="U385" s="340"/>
      <c r="V385" s="339"/>
      <c r="W385" s="338"/>
      <c r="X385" s="77"/>
      <c r="Y385" s="78"/>
      <c r="Z385" s="337"/>
    </row>
    <row r="386" spans="1:26" s="3" customFormat="1" ht="21.75" customHeight="1" x14ac:dyDescent="0.2">
      <c r="A386" s="6"/>
      <c r="B386" s="352" t="s">
        <v>196</v>
      </c>
      <c r="C386" s="208">
        <v>11</v>
      </c>
      <c r="D386" s="351">
        <v>72</v>
      </c>
      <c r="E386" s="347">
        <v>1.04</v>
      </c>
      <c r="F386" s="350" t="s">
        <v>144</v>
      </c>
      <c r="G386" s="214">
        <v>52</v>
      </c>
      <c r="H386" s="345">
        <v>190</v>
      </c>
      <c r="I386" s="349">
        <v>1</v>
      </c>
      <c r="J386" s="348">
        <v>2025</v>
      </c>
      <c r="K386" s="347">
        <v>1.04</v>
      </c>
      <c r="L386" s="346" t="s">
        <v>133</v>
      </c>
      <c r="M386" s="210" t="s">
        <v>174</v>
      </c>
      <c r="N386" s="345">
        <f t="shared" ref="N386:N396" si="6">H386*O386%</f>
        <v>47.5</v>
      </c>
      <c r="O386" s="344">
        <v>25</v>
      </c>
      <c r="P386" s="77"/>
      <c r="Q386" s="237"/>
      <c r="R386" s="343"/>
      <c r="S386" s="342"/>
      <c r="T386" s="341"/>
      <c r="U386" s="340"/>
      <c r="V386" s="339"/>
      <c r="W386" s="338"/>
      <c r="X386" s="77"/>
      <c r="Y386" s="78"/>
      <c r="Z386" s="337"/>
    </row>
    <row r="387" spans="1:26" s="3" customFormat="1" ht="21.75" customHeight="1" x14ac:dyDescent="0.2">
      <c r="A387" s="6"/>
      <c r="B387" s="352" t="s">
        <v>196</v>
      </c>
      <c r="C387" s="208">
        <v>11</v>
      </c>
      <c r="D387" s="351">
        <v>128</v>
      </c>
      <c r="E387" s="347">
        <v>2.16</v>
      </c>
      <c r="F387" s="350" t="s">
        <v>144</v>
      </c>
      <c r="G387" s="214">
        <v>52</v>
      </c>
      <c r="H387" s="345">
        <v>788</v>
      </c>
      <c r="I387" s="349">
        <v>1</v>
      </c>
      <c r="J387" s="348">
        <v>2025</v>
      </c>
      <c r="K387" s="347">
        <v>2.16</v>
      </c>
      <c r="L387" s="346" t="s">
        <v>133</v>
      </c>
      <c r="M387" s="210" t="s">
        <v>174</v>
      </c>
      <c r="N387" s="345">
        <f t="shared" si="6"/>
        <v>197</v>
      </c>
      <c r="O387" s="344">
        <v>25</v>
      </c>
      <c r="P387" s="77"/>
      <c r="Q387" s="237"/>
      <c r="R387" s="343"/>
      <c r="S387" s="342"/>
      <c r="T387" s="341"/>
      <c r="U387" s="340"/>
      <c r="V387" s="339"/>
      <c r="W387" s="338"/>
      <c r="X387" s="77"/>
      <c r="Y387" s="78"/>
      <c r="Z387" s="337"/>
    </row>
    <row r="388" spans="1:26" s="3" customFormat="1" ht="21.75" customHeight="1" x14ac:dyDescent="0.2">
      <c r="A388" s="6"/>
      <c r="B388" s="352" t="s">
        <v>196</v>
      </c>
      <c r="C388" s="208">
        <v>11</v>
      </c>
      <c r="D388" s="351">
        <v>82</v>
      </c>
      <c r="E388" s="347">
        <v>4.88</v>
      </c>
      <c r="F388" s="350" t="s">
        <v>144</v>
      </c>
      <c r="G388" s="214">
        <v>53</v>
      </c>
      <c r="H388" s="345">
        <v>893</v>
      </c>
      <c r="I388" s="349">
        <v>1</v>
      </c>
      <c r="J388" s="348">
        <v>2025</v>
      </c>
      <c r="K388" s="347">
        <v>4.88</v>
      </c>
      <c r="L388" s="346" t="s">
        <v>133</v>
      </c>
      <c r="M388" s="210" t="s">
        <v>174</v>
      </c>
      <c r="N388" s="345">
        <f t="shared" si="6"/>
        <v>223.25</v>
      </c>
      <c r="O388" s="344">
        <v>25</v>
      </c>
      <c r="P388" s="77"/>
      <c r="Q388" s="237"/>
      <c r="R388" s="343"/>
      <c r="S388" s="342"/>
      <c r="T388" s="341"/>
      <c r="U388" s="340"/>
      <c r="V388" s="339"/>
      <c r="W388" s="338"/>
      <c r="X388" s="77"/>
      <c r="Y388" s="78"/>
      <c r="Z388" s="337"/>
    </row>
    <row r="389" spans="1:26" s="3" customFormat="1" ht="21.75" customHeight="1" x14ac:dyDescent="0.2">
      <c r="A389" s="6"/>
      <c r="B389" s="352" t="s">
        <v>196</v>
      </c>
      <c r="C389" s="208">
        <v>11</v>
      </c>
      <c r="D389" s="351">
        <v>78</v>
      </c>
      <c r="E389" s="347">
        <v>1.93</v>
      </c>
      <c r="F389" s="350" t="s">
        <v>176</v>
      </c>
      <c r="G389" s="214">
        <v>88</v>
      </c>
      <c r="H389" s="345">
        <v>162</v>
      </c>
      <c r="I389" s="349">
        <v>1</v>
      </c>
      <c r="J389" s="348">
        <v>2025</v>
      </c>
      <c r="K389" s="347">
        <v>1.93</v>
      </c>
      <c r="L389" s="346" t="s">
        <v>133</v>
      </c>
      <c r="M389" s="210" t="s">
        <v>174</v>
      </c>
      <c r="N389" s="345">
        <f t="shared" si="6"/>
        <v>40.5</v>
      </c>
      <c r="O389" s="344">
        <v>25</v>
      </c>
      <c r="P389" s="77"/>
      <c r="Q389" s="237"/>
      <c r="R389" s="343"/>
      <c r="S389" s="342"/>
      <c r="T389" s="341"/>
      <c r="U389" s="340"/>
      <c r="V389" s="339"/>
      <c r="W389" s="338"/>
      <c r="X389" s="77"/>
      <c r="Y389" s="78"/>
      <c r="Z389" s="337"/>
    </row>
    <row r="390" spans="1:26" s="3" customFormat="1" ht="21.75" customHeight="1" x14ac:dyDescent="0.2">
      <c r="A390" s="6"/>
      <c r="B390" s="352" t="s">
        <v>196</v>
      </c>
      <c r="C390" s="208">
        <v>11</v>
      </c>
      <c r="D390" s="351">
        <v>171</v>
      </c>
      <c r="E390" s="347">
        <v>3.4</v>
      </c>
      <c r="F390" s="350" t="s">
        <v>176</v>
      </c>
      <c r="G390" s="214">
        <v>61</v>
      </c>
      <c r="H390" s="345">
        <v>432</v>
      </c>
      <c r="I390" s="349">
        <v>1</v>
      </c>
      <c r="J390" s="348">
        <v>2025</v>
      </c>
      <c r="K390" s="347">
        <v>3.4</v>
      </c>
      <c r="L390" s="346" t="s">
        <v>133</v>
      </c>
      <c r="M390" s="210" t="s">
        <v>174</v>
      </c>
      <c r="N390" s="345">
        <f t="shared" si="6"/>
        <v>108</v>
      </c>
      <c r="O390" s="344">
        <v>25</v>
      </c>
      <c r="P390" s="77"/>
      <c r="Q390" s="237"/>
      <c r="R390" s="343"/>
      <c r="S390" s="342"/>
      <c r="T390" s="341"/>
      <c r="U390" s="340"/>
      <c r="V390" s="339"/>
      <c r="W390" s="338"/>
      <c r="X390" s="77"/>
      <c r="Y390" s="78"/>
      <c r="Z390" s="337"/>
    </row>
    <row r="391" spans="1:26" s="3" customFormat="1" ht="21.75" customHeight="1" x14ac:dyDescent="0.2">
      <c r="A391" s="6"/>
      <c r="B391" s="352" t="s">
        <v>196</v>
      </c>
      <c r="C391" s="208">
        <v>11</v>
      </c>
      <c r="D391" s="351">
        <v>148</v>
      </c>
      <c r="E391" s="347">
        <v>0.96</v>
      </c>
      <c r="F391" s="350" t="s">
        <v>144</v>
      </c>
      <c r="G391" s="214">
        <v>42</v>
      </c>
      <c r="H391" s="345">
        <v>283</v>
      </c>
      <c r="I391" s="349">
        <v>1</v>
      </c>
      <c r="J391" s="348">
        <v>2025</v>
      </c>
      <c r="K391" s="347">
        <v>0.96</v>
      </c>
      <c r="L391" s="346" t="s">
        <v>133</v>
      </c>
      <c r="M391" s="210" t="s">
        <v>174</v>
      </c>
      <c r="N391" s="345">
        <f t="shared" si="6"/>
        <v>70.75</v>
      </c>
      <c r="O391" s="344">
        <v>25</v>
      </c>
      <c r="P391" s="77"/>
      <c r="Q391" s="237"/>
      <c r="R391" s="343"/>
      <c r="S391" s="342"/>
      <c r="T391" s="341"/>
      <c r="U391" s="340"/>
      <c r="V391" s="339"/>
      <c r="W391" s="338"/>
      <c r="X391" s="77"/>
      <c r="Y391" s="78"/>
      <c r="Z391" s="337"/>
    </row>
    <row r="392" spans="1:26" s="3" customFormat="1" ht="21.75" customHeight="1" x14ac:dyDescent="0.2">
      <c r="A392" s="6"/>
      <c r="B392" s="352" t="s">
        <v>196</v>
      </c>
      <c r="C392" s="208">
        <v>11</v>
      </c>
      <c r="D392" s="351">
        <v>159</v>
      </c>
      <c r="E392" s="347">
        <v>6.04</v>
      </c>
      <c r="F392" s="350" t="s">
        <v>176</v>
      </c>
      <c r="G392" s="214">
        <v>77</v>
      </c>
      <c r="H392" s="345">
        <v>894</v>
      </c>
      <c r="I392" s="349">
        <v>1</v>
      </c>
      <c r="J392" s="348">
        <v>2025</v>
      </c>
      <c r="K392" s="347">
        <v>6.04</v>
      </c>
      <c r="L392" s="346" t="s">
        <v>133</v>
      </c>
      <c r="M392" s="210" t="s">
        <v>174</v>
      </c>
      <c r="N392" s="345">
        <f t="shared" si="6"/>
        <v>223.5</v>
      </c>
      <c r="O392" s="344">
        <v>25</v>
      </c>
      <c r="P392" s="77"/>
      <c r="Q392" s="237"/>
      <c r="R392" s="343"/>
      <c r="S392" s="342"/>
      <c r="T392" s="341"/>
      <c r="U392" s="340"/>
      <c r="V392" s="339"/>
      <c r="W392" s="338"/>
      <c r="X392" s="77"/>
      <c r="Y392" s="78"/>
      <c r="Z392" s="337"/>
    </row>
    <row r="393" spans="1:26" s="3" customFormat="1" ht="21.75" customHeight="1" x14ac:dyDescent="0.2">
      <c r="A393" s="6"/>
      <c r="B393" s="352" t="s">
        <v>196</v>
      </c>
      <c r="C393" s="208">
        <v>11</v>
      </c>
      <c r="D393" s="351">
        <v>11</v>
      </c>
      <c r="E393" s="347">
        <v>0.16</v>
      </c>
      <c r="F393" s="350" t="s">
        <v>144</v>
      </c>
      <c r="G393" s="214">
        <v>61</v>
      </c>
      <c r="H393" s="345">
        <v>65</v>
      </c>
      <c r="I393" s="349">
        <v>1</v>
      </c>
      <c r="J393" s="348">
        <v>2025</v>
      </c>
      <c r="K393" s="347">
        <v>0.16</v>
      </c>
      <c r="L393" s="346" t="s">
        <v>133</v>
      </c>
      <c r="M393" s="210" t="s">
        <v>174</v>
      </c>
      <c r="N393" s="345">
        <f t="shared" si="6"/>
        <v>16.25</v>
      </c>
      <c r="O393" s="344">
        <v>25</v>
      </c>
      <c r="P393" s="77"/>
      <c r="Q393" s="237"/>
      <c r="R393" s="343"/>
      <c r="S393" s="342"/>
      <c r="T393" s="341"/>
      <c r="U393" s="340"/>
      <c r="V393" s="339"/>
      <c r="W393" s="338"/>
      <c r="X393" s="77"/>
      <c r="Y393" s="78"/>
      <c r="Z393" s="337"/>
    </row>
    <row r="394" spans="1:26" s="3" customFormat="1" ht="21.75" customHeight="1" x14ac:dyDescent="0.2">
      <c r="A394" s="6"/>
      <c r="B394" s="352" t="s">
        <v>196</v>
      </c>
      <c r="C394" s="208">
        <v>11</v>
      </c>
      <c r="D394" s="351">
        <v>12</v>
      </c>
      <c r="E394" s="347">
        <v>0.88</v>
      </c>
      <c r="F394" s="350" t="s">
        <v>144</v>
      </c>
      <c r="G394" s="214">
        <v>58</v>
      </c>
      <c r="H394" s="345">
        <v>345</v>
      </c>
      <c r="I394" s="349">
        <v>1</v>
      </c>
      <c r="J394" s="348">
        <v>2025</v>
      </c>
      <c r="K394" s="347">
        <v>0.88</v>
      </c>
      <c r="L394" s="346" t="s">
        <v>133</v>
      </c>
      <c r="M394" s="210" t="s">
        <v>174</v>
      </c>
      <c r="N394" s="345">
        <f t="shared" si="6"/>
        <v>86.25</v>
      </c>
      <c r="O394" s="344">
        <v>25</v>
      </c>
      <c r="P394" s="77"/>
      <c r="Q394" s="237"/>
      <c r="R394" s="343"/>
      <c r="S394" s="342"/>
      <c r="T394" s="341"/>
      <c r="U394" s="340"/>
      <c r="V394" s="339"/>
      <c r="W394" s="338"/>
      <c r="X394" s="77"/>
      <c r="Y394" s="78"/>
      <c r="Z394" s="337"/>
    </row>
    <row r="395" spans="1:26" s="3" customFormat="1" ht="21.75" customHeight="1" x14ac:dyDescent="0.2">
      <c r="A395" s="6"/>
      <c r="B395" s="352" t="s">
        <v>196</v>
      </c>
      <c r="C395" s="208">
        <v>11</v>
      </c>
      <c r="D395" s="351">
        <v>13</v>
      </c>
      <c r="E395" s="347">
        <v>0.24</v>
      </c>
      <c r="F395" s="350" t="s">
        <v>197</v>
      </c>
      <c r="G395" s="214">
        <v>56</v>
      </c>
      <c r="H395" s="345">
        <v>85</v>
      </c>
      <c r="I395" s="349">
        <v>1</v>
      </c>
      <c r="J395" s="348">
        <v>2025</v>
      </c>
      <c r="K395" s="347">
        <v>0.24</v>
      </c>
      <c r="L395" s="346" t="s">
        <v>133</v>
      </c>
      <c r="M395" s="210" t="s">
        <v>174</v>
      </c>
      <c r="N395" s="345">
        <f t="shared" si="6"/>
        <v>21.25</v>
      </c>
      <c r="O395" s="344">
        <v>25</v>
      </c>
      <c r="P395" s="77"/>
      <c r="Q395" s="237"/>
      <c r="R395" s="343"/>
      <c r="S395" s="342"/>
      <c r="T395" s="341"/>
      <c r="U395" s="340"/>
      <c r="V395" s="339"/>
      <c r="W395" s="338"/>
      <c r="X395" s="77"/>
      <c r="Y395" s="78"/>
      <c r="Z395" s="337"/>
    </row>
    <row r="396" spans="1:26" s="3" customFormat="1" ht="21.75" customHeight="1" x14ac:dyDescent="0.2">
      <c r="A396" s="6"/>
      <c r="B396" s="352" t="s">
        <v>196</v>
      </c>
      <c r="C396" s="208">
        <v>11</v>
      </c>
      <c r="D396" s="351">
        <v>89</v>
      </c>
      <c r="E396" s="347">
        <v>0.82</v>
      </c>
      <c r="F396" s="350" t="s">
        <v>127</v>
      </c>
      <c r="G396" s="214">
        <v>45</v>
      </c>
      <c r="H396" s="345">
        <v>38</v>
      </c>
      <c r="I396" s="349">
        <v>1</v>
      </c>
      <c r="J396" s="348">
        <v>2025</v>
      </c>
      <c r="K396" s="347">
        <v>0.82</v>
      </c>
      <c r="L396" s="346" t="s">
        <v>133</v>
      </c>
      <c r="M396" s="210" t="s">
        <v>174</v>
      </c>
      <c r="N396" s="345">
        <f t="shared" si="6"/>
        <v>9.5</v>
      </c>
      <c r="O396" s="344">
        <v>25</v>
      </c>
      <c r="P396" s="77"/>
      <c r="Q396" s="237"/>
      <c r="R396" s="343"/>
      <c r="S396" s="342"/>
      <c r="T396" s="341"/>
      <c r="U396" s="340"/>
      <c r="V396" s="339"/>
      <c r="W396" s="338"/>
      <c r="X396" s="77"/>
      <c r="Y396" s="78"/>
      <c r="Z396" s="337"/>
    </row>
    <row r="397" spans="1:26" s="3" customFormat="1" ht="21.75" customHeight="1" thickBot="1" x14ac:dyDescent="0.25">
      <c r="A397" s="6"/>
      <c r="B397" s="336" t="s">
        <v>195</v>
      </c>
      <c r="C397" s="335"/>
      <c r="D397" s="334"/>
      <c r="E397" s="327">
        <v>30</v>
      </c>
      <c r="F397" s="329" t="s">
        <v>194</v>
      </c>
      <c r="G397" s="333"/>
      <c r="H397" s="328">
        <v>10000</v>
      </c>
      <c r="I397" s="332">
        <v>1</v>
      </c>
      <c r="J397" s="323" t="s">
        <v>192</v>
      </c>
      <c r="K397" s="331">
        <v>30.49</v>
      </c>
      <c r="L397" s="330" t="s">
        <v>193</v>
      </c>
      <c r="M397" s="329"/>
      <c r="N397" s="328">
        <v>3333</v>
      </c>
      <c r="O397" s="321">
        <v>33</v>
      </c>
      <c r="P397" s="270" t="s">
        <v>192</v>
      </c>
      <c r="Q397" s="327">
        <v>24.54</v>
      </c>
      <c r="R397" s="326" t="s">
        <v>191</v>
      </c>
      <c r="S397" s="325" t="s">
        <v>190</v>
      </c>
      <c r="T397" s="324"/>
      <c r="U397" s="323" t="s">
        <v>189</v>
      </c>
      <c r="V397" s="322" t="s">
        <v>125</v>
      </c>
      <c r="W397" s="321">
        <v>8</v>
      </c>
      <c r="X397" s="270"/>
      <c r="Y397" s="271"/>
      <c r="Z397" s="46"/>
    </row>
    <row r="398" spans="1:26" s="3" customFormat="1" ht="21.75" customHeight="1" x14ac:dyDescent="0.2">
      <c r="A398" s="6"/>
      <c r="B398" s="150" t="s">
        <v>393</v>
      </c>
      <c r="C398" s="48">
        <v>5</v>
      </c>
      <c r="D398" s="600">
        <v>11</v>
      </c>
      <c r="E398" s="21">
        <v>1.52</v>
      </c>
      <c r="F398" s="22" t="s">
        <v>272</v>
      </c>
      <c r="G398" s="23">
        <v>31</v>
      </c>
      <c r="H398" s="470">
        <v>246</v>
      </c>
      <c r="I398" s="599">
        <v>1</v>
      </c>
      <c r="J398" s="276">
        <v>2021</v>
      </c>
      <c r="K398" s="598">
        <v>1.52</v>
      </c>
      <c r="L398" s="597" t="s">
        <v>396</v>
      </c>
      <c r="M398" s="22" t="s">
        <v>29</v>
      </c>
      <c r="N398" s="596" t="s">
        <v>395</v>
      </c>
      <c r="O398" s="594">
        <v>37</v>
      </c>
      <c r="P398" s="276"/>
      <c r="Q398" s="21"/>
      <c r="R398" s="220"/>
      <c r="S398" s="189"/>
      <c r="T398" s="595"/>
      <c r="U398" s="263"/>
      <c r="V398" s="156"/>
      <c r="W398" s="594"/>
      <c r="X398" s="276">
        <v>1</v>
      </c>
      <c r="Y398" s="267"/>
      <c r="Z398" s="593"/>
    </row>
    <row r="399" spans="1:26" s="3" customFormat="1" ht="21.75" customHeight="1" x14ac:dyDescent="0.2">
      <c r="A399" s="6"/>
      <c r="B399" s="438" t="s">
        <v>393</v>
      </c>
      <c r="C399" s="49">
        <v>5</v>
      </c>
      <c r="D399" s="27">
        <v>109</v>
      </c>
      <c r="E399" s="28">
        <v>0.48</v>
      </c>
      <c r="F399" s="29" t="s">
        <v>148</v>
      </c>
      <c r="G399" s="30">
        <v>88</v>
      </c>
      <c r="H399" s="437">
        <v>77</v>
      </c>
      <c r="I399" s="50">
        <v>1</v>
      </c>
      <c r="J399" s="442">
        <v>2021</v>
      </c>
      <c r="K399" s="582">
        <v>0.48</v>
      </c>
      <c r="L399" s="32" t="s">
        <v>396</v>
      </c>
      <c r="M399" s="29" t="s">
        <v>29</v>
      </c>
      <c r="N399" s="592" t="s">
        <v>395</v>
      </c>
      <c r="O399" s="51">
        <v>21</v>
      </c>
      <c r="P399" s="277"/>
      <c r="Q399" s="28"/>
      <c r="R399" s="35"/>
      <c r="S399" s="36"/>
      <c r="T399" s="435"/>
      <c r="U399" s="47"/>
      <c r="V399" s="38"/>
      <c r="W399" s="51"/>
      <c r="X399" s="277">
        <v>1</v>
      </c>
      <c r="Y399" s="272"/>
      <c r="Z399" s="39"/>
    </row>
    <row r="400" spans="1:26" s="3" customFormat="1" ht="21.75" customHeight="1" x14ac:dyDescent="0.2">
      <c r="A400" s="6"/>
      <c r="B400" s="438" t="s">
        <v>393</v>
      </c>
      <c r="C400" s="49">
        <v>15</v>
      </c>
      <c r="D400" s="27">
        <v>1</v>
      </c>
      <c r="E400" s="28">
        <v>7.12</v>
      </c>
      <c r="F400" s="29" t="s">
        <v>124</v>
      </c>
      <c r="G400" s="30">
        <v>48</v>
      </c>
      <c r="H400" s="437">
        <v>2022.08</v>
      </c>
      <c r="I400" s="50">
        <v>1</v>
      </c>
      <c r="J400" s="47">
        <v>2024</v>
      </c>
      <c r="K400" s="582">
        <v>7.12</v>
      </c>
      <c r="L400" s="32" t="s">
        <v>133</v>
      </c>
      <c r="M400" s="29" t="s">
        <v>29</v>
      </c>
      <c r="N400" s="437">
        <f t="shared" ref="N400:N410" si="7">H400*O400/100</f>
        <v>404.416</v>
      </c>
      <c r="O400" s="51">
        <v>20</v>
      </c>
      <c r="P400" s="277"/>
      <c r="Q400" s="28"/>
      <c r="R400" s="35"/>
      <c r="S400" s="36"/>
      <c r="T400" s="435"/>
      <c r="U400" s="47"/>
      <c r="V400" s="38"/>
      <c r="W400" s="51"/>
      <c r="X400" s="277">
        <v>1</v>
      </c>
      <c r="Y400" s="272"/>
      <c r="Z400" s="39"/>
    </row>
    <row r="401" spans="1:26" s="3" customFormat="1" ht="21.75" customHeight="1" x14ac:dyDescent="0.2">
      <c r="A401" s="6"/>
      <c r="B401" s="438" t="s">
        <v>393</v>
      </c>
      <c r="C401" s="49">
        <v>15</v>
      </c>
      <c r="D401" s="27">
        <v>2</v>
      </c>
      <c r="E401" s="28">
        <v>5.04</v>
      </c>
      <c r="F401" s="29" t="s">
        <v>124</v>
      </c>
      <c r="G401" s="30">
        <v>48</v>
      </c>
      <c r="H401" s="437">
        <v>1431.36</v>
      </c>
      <c r="I401" s="50">
        <v>1</v>
      </c>
      <c r="J401" s="591">
        <v>2024</v>
      </c>
      <c r="K401" s="590"/>
      <c r="L401" s="589" t="s">
        <v>133</v>
      </c>
      <c r="M401" s="588" t="s">
        <v>29</v>
      </c>
      <c r="N401" s="587">
        <f t="shared" si="7"/>
        <v>286.27199999999999</v>
      </c>
      <c r="O401" s="586">
        <v>20</v>
      </c>
      <c r="P401" s="205"/>
      <c r="Q401" s="163"/>
      <c r="R401" s="288"/>
      <c r="S401" s="289"/>
      <c r="T401" s="585"/>
      <c r="U401" s="225"/>
      <c r="V401" s="584"/>
      <c r="W401" s="583"/>
      <c r="X401" s="277">
        <v>1</v>
      </c>
      <c r="Y401" s="272"/>
      <c r="Z401" s="226" t="s">
        <v>151</v>
      </c>
    </row>
    <row r="402" spans="1:26" s="3" customFormat="1" ht="21.75" customHeight="1" x14ac:dyDescent="0.2">
      <c r="A402" s="6"/>
      <c r="B402" s="438" t="s">
        <v>393</v>
      </c>
      <c r="C402" s="49">
        <v>15</v>
      </c>
      <c r="D402" s="27">
        <v>5</v>
      </c>
      <c r="E402" s="28">
        <v>4.8</v>
      </c>
      <c r="F402" s="29" t="s">
        <v>124</v>
      </c>
      <c r="G402" s="30">
        <v>45</v>
      </c>
      <c r="H402" s="437">
        <v>1276.8</v>
      </c>
      <c r="I402" s="50">
        <v>1</v>
      </c>
      <c r="J402" s="47">
        <v>2024</v>
      </c>
      <c r="K402" s="582">
        <v>4.8</v>
      </c>
      <c r="L402" s="32" t="s">
        <v>133</v>
      </c>
      <c r="M402" s="29" t="s">
        <v>29</v>
      </c>
      <c r="N402" s="437">
        <f t="shared" si="7"/>
        <v>255.36</v>
      </c>
      <c r="O402" s="51">
        <v>20</v>
      </c>
      <c r="P402" s="277"/>
      <c r="Q402" s="28"/>
      <c r="R402" s="35"/>
      <c r="S402" s="36"/>
      <c r="T402" s="435"/>
      <c r="U402" s="47"/>
      <c r="V402" s="38"/>
      <c r="W402" s="51"/>
      <c r="X402" s="277">
        <v>1</v>
      </c>
      <c r="Y402" s="272"/>
      <c r="Z402" s="39" t="s">
        <v>394</v>
      </c>
    </row>
    <row r="403" spans="1:26" s="3" customFormat="1" ht="21.75" customHeight="1" x14ac:dyDescent="0.2">
      <c r="A403" s="6"/>
      <c r="B403" s="438" t="s">
        <v>393</v>
      </c>
      <c r="C403" s="49">
        <v>15</v>
      </c>
      <c r="D403" s="27">
        <v>7</v>
      </c>
      <c r="E403" s="28">
        <v>1.4</v>
      </c>
      <c r="F403" s="29" t="s">
        <v>176</v>
      </c>
      <c r="G403" s="30">
        <v>63</v>
      </c>
      <c r="H403" s="437">
        <v>128.79999999999998</v>
      </c>
      <c r="I403" s="50">
        <v>1</v>
      </c>
      <c r="J403" s="47">
        <v>2024</v>
      </c>
      <c r="K403" s="582">
        <v>1.4</v>
      </c>
      <c r="L403" s="32" t="s">
        <v>133</v>
      </c>
      <c r="M403" s="29" t="s">
        <v>29</v>
      </c>
      <c r="N403" s="437">
        <f t="shared" si="7"/>
        <v>25.759999999999994</v>
      </c>
      <c r="O403" s="51">
        <v>20</v>
      </c>
      <c r="P403" s="277"/>
      <c r="Q403" s="28"/>
      <c r="R403" s="35"/>
      <c r="S403" s="36"/>
      <c r="T403" s="435"/>
      <c r="U403" s="47"/>
      <c r="V403" s="38"/>
      <c r="W403" s="51"/>
      <c r="X403" s="277">
        <v>1</v>
      </c>
      <c r="Y403" s="272"/>
      <c r="Z403" s="39"/>
    </row>
    <row r="404" spans="1:26" s="3" customFormat="1" ht="21.75" customHeight="1" x14ac:dyDescent="0.2">
      <c r="A404" s="6"/>
      <c r="B404" s="438" t="s">
        <v>393</v>
      </c>
      <c r="C404" s="49">
        <v>15</v>
      </c>
      <c r="D404" s="27">
        <v>14</v>
      </c>
      <c r="E404" s="28">
        <v>6.64</v>
      </c>
      <c r="F404" s="29" t="s">
        <v>124</v>
      </c>
      <c r="G404" s="30">
        <v>49</v>
      </c>
      <c r="H404" s="437">
        <v>1925.6</v>
      </c>
      <c r="I404" s="50">
        <v>1</v>
      </c>
      <c r="J404" s="47">
        <v>2024</v>
      </c>
      <c r="K404" s="582">
        <v>6.64</v>
      </c>
      <c r="L404" s="32" t="s">
        <v>133</v>
      </c>
      <c r="M404" s="29" t="s">
        <v>29</v>
      </c>
      <c r="N404" s="437">
        <f t="shared" si="7"/>
        <v>385.12</v>
      </c>
      <c r="O404" s="51">
        <v>20</v>
      </c>
      <c r="P404" s="277"/>
      <c r="Q404" s="28"/>
      <c r="R404" s="35"/>
      <c r="S404" s="36"/>
      <c r="T404" s="435"/>
      <c r="U404" s="47"/>
      <c r="V404" s="38"/>
      <c r="W404" s="51"/>
      <c r="X404" s="277">
        <v>1</v>
      </c>
      <c r="Y404" s="272"/>
      <c r="Z404" s="39" t="s">
        <v>394</v>
      </c>
    </row>
    <row r="405" spans="1:26" s="3" customFormat="1" ht="21.75" customHeight="1" x14ac:dyDescent="0.2">
      <c r="A405" s="6"/>
      <c r="B405" s="438" t="s">
        <v>393</v>
      </c>
      <c r="C405" s="49">
        <v>15</v>
      </c>
      <c r="D405" s="27">
        <v>16</v>
      </c>
      <c r="E405" s="28">
        <v>8.0399999999999991</v>
      </c>
      <c r="F405" s="29" t="s">
        <v>124</v>
      </c>
      <c r="G405" s="30">
        <v>50</v>
      </c>
      <c r="H405" s="437">
        <v>2379.8399999999997</v>
      </c>
      <c r="I405" s="50">
        <v>1</v>
      </c>
      <c r="J405" s="47">
        <v>2024</v>
      </c>
      <c r="K405" s="582">
        <v>8.0399999999999991</v>
      </c>
      <c r="L405" s="32" t="s">
        <v>133</v>
      </c>
      <c r="M405" s="29" t="s">
        <v>29</v>
      </c>
      <c r="N405" s="437">
        <f t="shared" si="7"/>
        <v>475.96799999999996</v>
      </c>
      <c r="O405" s="51">
        <v>20</v>
      </c>
      <c r="P405" s="277"/>
      <c r="Q405" s="28"/>
      <c r="R405" s="35"/>
      <c r="S405" s="36"/>
      <c r="T405" s="435"/>
      <c r="U405" s="47"/>
      <c r="V405" s="38"/>
      <c r="W405" s="51"/>
      <c r="X405" s="277">
        <v>1</v>
      </c>
      <c r="Y405" s="272"/>
      <c r="Z405" s="39" t="s">
        <v>394</v>
      </c>
    </row>
    <row r="406" spans="1:26" s="3" customFormat="1" ht="21.75" customHeight="1" x14ac:dyDescent="0.2">
      <c r="A406" s="6"/>
      <c r="B406" s="438" t="s">
        <v>393</v>
      </c>
      <c r="C406" s="49">
        <v>15</v>
      </c>
      <c r="D406" s="27">
        <v>18</v>
      </c>
      <c r="E406" s="28">
        <v>3.88</v>
      </c>
      <c r="F406" s="29" t="s">
        <v>124</v>
      </c>
      <c r="G406" s="30">
        <v>49</v>
      </c>
      <c r="H406" s="437">
        <v>1125.2</v>
      </c>
      <c r="I406" s="50">
        <v>1</v>
      </c>
      <c r="J406" s="47">
        <v>2024</v>
      </c>
      <c r="K406" s="582">
        <v>3.88</v>
      </c>
      <c r="L406" s="32" t="s">
        <v>133</v>
      </c>
      <c r="M406" s="29" t="s">
        <v>29</v>
      </c>
      <c r="N406" s="437">
        <f t="shared" si="7"/>
        <v>225.04</v>
      </c>
      <c r="O406" s="51">
        <v>20</v>
      </c>
      <c r="P406" s="277"/>
      <c r="Q406" s="28"/>
      <c r="R406" s="35"/>
      <c r="S406" s="36"/>
      <c r="T406" s="435"/>
      <c r="U406" s="47"/>
      <c r="V406" s="38"/>
      <c r="W406" s="51"/>
      <c r="X406" s="277">
        <v>1</v>
      </c>
      <c r="Y406" s="272"/>
      <c r="Z406" s="39"/>
    </row>
    <row r="407" spans="1:26" s="3" customFormat="1" ht="21.75" customHeight="1" x14ac:dyDescent="0.2">
      <c r="A407" s="6"/>
      <c r="B407" s="438" t="s">
        <v>393</v>
      </c>
      <c r="C407" s="49">
        <v>15</v>
      </c>
      <c r="D407" s="27">
        <v>22</v>
      </c>
      <c r="E407" s="28">
        <v>0.92</v>
      </c>
      <c r="F407" s="29" t="s">
        <v>124</v>
      </c>
      <c r="G407" s="30">
        <v>39</v>
      </c>
      <c r="H407" s="437">
        <v>207.92000000000002</v>
      </c>
      <c r="I407" s="50">
        <v>1</v>
      </c>
      <c r="J407" s="47">
        <v>2024</v>
      </c>
      <c r="K407" s="582">
        <v>0.92</v>
      </c>
      <c r="L407" s="32" t="s">
        <v>133</v>
      </c>
      <c r="M407" s="29" t="s">
        <v>29</v>
      </c>
      <c r="N407" s="437">
        <f t="shared" si="7"/>
        <v>41.584000000000003</v>
      </c>
      <c r="O407" s="51">
        <v>20</v>
      </c>
      <c r="P407" s="277"/>
      <c r="Q407" s="28"/>
      <c r="R407" s="35"/>
      <c r="S407" s="36"/>
      <c r="T407" s="435"/>
      <c r="U407" s="47"/>
      <c r="V407" s="38"/>
      <c r="W407" s="51"/>
      <c r="X407" s="277">
        <v>1</v>
      </c>
      <c r="Y407" s="272"/>
      <c r="Z407" s="39"/>
    </row>
    <row r="408" spans="1:26" s="3" customFormat="1" ht="21.75" customHeight="1" x14ac:dyDescent="0.2">
      <c r="A408" s="6"/>
      <c r="B408" s="438" t="s">
        <v>393</v>
      </c>
      <c r="C408" s="49">
        <v>15</v>
      </c>
      <c r="D408" s="27">
        <v>23</v>
      </c>
      <c r="E408" s="28">
        <v>0.56000000000000005</v>
      </c>
      <c r="F408" s="29" t="s">
        <v>124</v>
      </c>
      <c r="G408" s="30">
        <v>41</v>
      </c>
      <c r="H408" s="437">
        <v>134.4</v>
      </c>
      <c r="I408" s="50">
        <v>1</v>
      </c>
      <c r="J408" s="47">
        <v>2024</v>
      </c>
      <c r="K408" s="582">
        <v>0.56000000000000005</v>
      </c>
      <c r="L408" s="32" t="s">
        <v>133</v>
      </c>
      <c r="M408" s="29" t="s">
        <v>29</v>
      </c>
      <c r="N408" s="437">
        <f t="shared" si="7"/>
        <v>26.88</v>
      </c>
      <c r="O408" s="51">
        <v>20</v>
      </c>
      <c r="P408" s="277"/>
      <c r="Q408" s="28"/>
      <c r="R408" s="35"/>
      <c r="S408" s="36"/>
      <c r="T408" s="435"/>
      <c r="U408" s="47"/>
      <c r="V408" s="38"/>
      <c r="W408" s="51"/>
      <c r="X408" s="277">
        <v>1</v>
      </c>
      <c r="Y408" s="272"/>
      <c r="Z408" s="39"/>
    </row>
    <row r="409" spans="1:26" s="3" customFormat="1" ht="21.75" customHeight="1" x14ac:dyDescent="0.2">
      <c r="A409" s="6"/>
      <c r="B409" s="438" t="s">
        <v>393</v>
      </c>
      <c r="C409" s="49">
        <v>15</v>
      </c>
      <c r="D409" s="27">
        <v>24</v>
      </c>
      <c r="E409" s="28">
        <v>2.2799999999999998</v>
      </c>
      <c r="F409" s="29" t="s">
        <v>124</v>
      </c>
      <c r="G409" s="30">
        <v>41</v>
      </c>
      <c r="H409" s="437">
        <v>547.19999999999993</v>
      </c>
      <c r="I409" s="50">
        <v>1</v>
      </c>
      <c r="J409" s="47">
        <v>2024</v>
      </c>
      <c r="K409" s="582">
        <v>2.2799999999999998</v>
      </c>
      <c r="L409" s="32" t="s">
        <v>133</v>
      </c>
      <c r="M409" s="29" t="s">
        <v>29</v>
      </c>
      <c r="N409" s="437">
        <f t="shared" si="7"/>
        <v>109.43999999999998</v>
      </c>
      <c r="O409" s="51">
        <v>20</v>
      </c>
      <c r="P409" s="277"/>
      <c r="Q409" s="28"/>
      <c r="R409" s="35"/>
      <c r="S409" s="36"/>
      <c r="T409" s="435"/>
      <c r="U409" s="47"/>
      <c r="V409" s="38"/>
      <c r="W409" s="51"/>
      <c r="X409" s="277">
        <v>1</v>
      </c>
      <c r="Y409" s="272"/>
      <c r="Z409" s="39"/>
    </row>
    <row r="410" spans="1:26" s="3" customFormat="1" ht="21.75" customHeight="1" x14ac:dyDescent="0.2">
      <c r="A410" s="6"/>
      <c r="B410" s="438" t="s">
        <v>393</v>
      </c>
      <c r="C410" s="49">
        <v>15</v>
      </c>
      <c r="D410" s="27">
        <v>34</v>
      </c>
      <c r="E410" s="28">
        <v>2</v>
      </c>
      <c r="F410" s="29" t="s">
        <v>124</v>
      </c>
      <c r="G410" s="30">
        <v>45</v>
      </c>
      <c r="H410" s="437">
        <v>532</v>
      </c>
      <c r="I410" s="50">
        <v>1</v>
      </c>
      <c r="J410" s="47">
        <v>2024</v>
      </c>
      <c r="K410" s="582">
        <v>2</v>
      </c>
      <c r="L410" s="32" t="s">
        <v>133</v>
      </c>
      <c r="M410" s="29" t="s">
        <v>29</v>
      </c>
      <c r="N410" s="437">
        <f t="shared" si="7"/>
        <v>106.4</v>
      </c>
      <c r="O410" s="51">
        <v>20</v>
      </c>
      <c r="P410" s="277"/>
      <c r="Q410" s="28"/>
      <c r="R410" s="35"/>
      <c r="S410" s="36"/>
      <c r="T410" s="435"/>
      <c r="U410" s="47"/>
      <c r="V410" s="38"/>
      <c r="W410" s="51"/>
      <c r="X410" s="277">
        <v>1</v>
      </c>
      <c r="Y410" s="272"/>
      <c r="Z410" s="39"/>
    </row>
    <row r="411" spans="1:26" s="3" customFormat="1" ht="21.75" customHeight="1" x14ac:dyDescent="0.2">
      <c r="A411" s="6"/>
      <c r="B411" s="438" t="s">
        <v>393</v>
      </c>
      <c r="C411" s="49">
        <v>15</v>
      </c>
      <c r="D411" s="27">
        <v>32</v>
      </c>
      <c r="E411" s="573">
        <v>5.22</v>
      </c>
      <c r="F411" s="575" t="s">
        <v>176</v>
      </c>
      <c r="G411" s="581">
        <v>43</v>
      </c>
      <c r="H411" s="580">
        <v>1394</v>
      </c>
      <c r="I411" s="579">
        <v>1</v>
      </c>
      <c r="J411" s="578">
        <v>2021</v>
      </c>
      <c r="K411" s="577">
        <v>5.22</v>
      </c>
      <c r="L411" s="576" t="s">
        <v>396</v>
      </c>
      <c r="M411" s="575" t="s">
        <v>29</v>
      </c>
      <c r="N411" s="574" t="s">
        <v>395</v>
      </c>
      <c r="O411" s="567">
        <v>35</v>
      </c>
      <c r="P411" s="566"/>
      <c r="Q411" s="573"/>
      <c r="R411" s="572"/>
      <c r="S411" s="571"/>
      <c r="T411" s="570"/>
      <c r="U411" s="569"/>
      <c r="V411" s="568"/>
      <c r="W411" s="567"/>
      <c r="X411" s="566">
        <v>1</v>
      </c>
      <c r="Y411" s="565"/>
      <c r="Z411" s="564"/>
    </row>
    <row r="412" spans="1:26" s="3" customFormat="1" ht="21.75" customHeight="1" x14ac:dyDescent="0.2">
      <c r="A412" s="6"/>
      <c r="B412" s="438" t="s">
        <v>393</v>
      </c>
      <c r="C412" s="49">
        <v>15</v>
      </c>
      <c r="D412" s="27">
        <v>49</v>
      </c>
      <c r="E412" s="573">
        <v>3.28</v>
      </c>
      <c r="F412" s="575" t="s">
        <v>176</v>
      </c>
      <c r="G412" s="581">
        <v>43</v>
      </c>
      <c r="H412" s="580">
        <v>682</v>
      </c>
      <c r="I412" s="579">
        <v>1</v>
      </c>
      <c r="J412" s="578">
        <v>2021</v>
      </c>
      <c r="K412" s="577">
        <v>3.28</v>
      </c>
      <c r="L412" s="576" t="s">
        <v>396</v>
      </c>
      <c r="M412" s="575" t="s">
        <v>29</v>
      </c>
      <c r="N412" s="574" t="s">
        <v>395</v>
      </c>
      <c r="O412" s="567">
        <v>20</v>
      </c>
      <c r="P412" s="566"/>
      <c r="Q412" s="573"/>
      <c r="R412" s="572"/>
      <c r="S412" s="571"/>
      <c r="T412" s="570"/>
      <c r="U412" s="569"/>
      <c r="V412" s="568"/>
      <c r="W412" s="567"/>
      <c r="X412" s="566">
        <v>1</v>
      </c>
      <c r="Y412" s="565"/>
      <c r="Z412" s="564" t="s">
        <v>394</v>
      </c>
    </row>
    <row r="413" spans="1:26" s="3" customFormat="1" ht="21.75" customHeight="1" thickBot="1" x14ac:dyDescent="0.25">
      <c r="A413" s="6"/>
      <c r="B413" s="336" t="s">
        <v>393</v>
      </c>
      <c r="C413" s="335">
        <v>15</v>
      </c>
      <c r="D413" s="563" t="s">
        <v>392</v>
      </c>
      <c r="E413" s="562">
        <v>5.96</v>
      </c>
      <c r="F413" s="561" t="s">
        <v>124</v>
      </c>
      <c r="G413" s="560" t="s">
        <v>391</v>
      </c>
      <c r="H413" s="328">
        <v>1678</v>
      </c>
      <c r="I413" s="332">
        <v>1</v>
      </c>
      <c r="J413" s="645" t="s">
        <v>390</v>
      </c>
      <c r="K413" s="331">
        <v>5.96</v>
      </c>
      <c r="L413" s="330" t="s">
        <v>133</v>
      </c>
      <c r="M413" s="329" t="s">
        <v>29</v>
      </c>
      <c r="N413" s="328">
        <f>H413*O413/100</f>
        <v>335.6</v>
      </c>
      <c r="O413" s="321">
        <v>20</v>
      </c>
      <c r="P413" s="270"/>
      <c r="Q413" s="327"/>
      <c r="R413" s="326"/>
      <c r="S413" s="325"/>
      <c r="T413" s="324"/>
      <c r="U413" s="323"/>
      <c r="V413" s="322"/>
      <c r="W413" s="321"/>
      <c r="X413" s="270">
        <v>1</v>
      </c>
      <c r="Y413" s="271"/>
      <c r="Z413" s="46"/>
    </row>
    <row r="414" spans="1:26" s="3" customFormat="1" ht="21.75" customHeight="1" x14ac:dyDescent="0.2">
      <c r="A414" s="6"/>
      <c r="B414" s="654" t="s">
        <v>410</v>
      </c>
      <c r="C414" s="49" t="s">
        <v>295</v>
      </c>
      <c r="D414" s="27" t="s">
        <v>293</v>
      </c>
      <c r="E414" s="655">
        <v>2.4500000000000002</v>
      </c>
      <c r="F414" s="29" t="s">
        <v>269</v>
      </c>
      <c r="G414" s="30">
        <v>51</v>
      </c>
      <c r="H414" s="656">
        <v>760</v>
      </c>
      <c r="I414" s="50" t="s">
        <v>411</v>
      </c>
      <c r="J414" s="442">
        <v>2022</v>
      </c>
      <c r="K414" s="655">
        <v>2.4500000000000002</v>
      </c>
      <c r="L414" s="32" t="s">
        <v>171</v>
      </c>
      <c r="M414" s="29" t="s">
        <v>397</v>
      </c>
      <c r="N414" s="656">
        <v>197</v>
      </c>
      <c r="O414" s="51">
        <v>26</v>
      </c>
      <c r="P414" s="648" t="s">
        <v>412</v>
      </c>
      <c r="Q414" s="655" t="s">
        <v>412</v>
      </c>
      <c r="R414" s="35" t="s">
        <v>412</v>
      </c>
      <c r="S414" s="36" t="s">
        <v>412</v>
      </c>
      <c r="T414" s="435" t="s">
        <v>412</v>
      </c>
      <c r="U414" s="47" t="s">
        <v>412</v>
      </c>
      <c r="V414" s="38" t="s">
        <v>412</v>
      </c>
      <c r="W414" s="51" t="s">
        <v>412</v>
      </c>
      <c r="X414" s="648"/>
      <c r="Y414" s="646"/>
      <c r="Z414" s="39"/>
    </row>
    <row r="415" spans="1:26" ht="22.5" customHeight="1" x14ac:dyDescent="0.2">
      <c r="B415" s="654" t="s">
        <v>410</v>
      </c>
      <c r="C415" s="49" t="s">
        <v>295</v>
      </c>
      <c r="D415" s="27" t="s">
        <v>175</v>
      </c>
      <c r="E415" s="655">
        <v>5.21</v>
      </c>
      <c r="F415" s="29" t="s">
        <v>188</v>
      </c>
      <c r="G415" s="30">
        <v>50</v>
      </c>
      <c r="H415" s="656">
        <v>840</v>
      </c>
      <c r="I415" s="50" t="s">
        <v>411</v>
      </c>
      <c r="J415" s="47">
        <v>2022</v>
      </c>
      <c r="K415" s="655">
        <v>4.38</v>
      </c>
      <c r="L415" s="32" t="s">
        <v>171</v>
      </c>
      <c r="M415" s="29" t="s">
        <v>397</v>
      </c>
      <c r="N415" s="656">
        <v>215</v>
      </c>
      <c r="O415" s="51">
        <v>26</v>
      </c>
      <c r="P415" s="648" t="s">
        <v>412</v>
      </c>
      <c r="Q415" s="655" t="s">
        <v>412</v>
      </c>
      <c r="R415" s="35" t="s">
        <v>412</v>
      </c>
      <c r="S415" s="36" t="s">
        <v>412</v>
      </c>
      <c r="T415" s="435" t="s">
        <v>412</v>
      </c>
      <c r="U415" s="47" t="s">
        <v>412</v>
      </c>
      <c r="V415" s="38" t="s">
        <v>412</v>
      </c>
      <c r="W415" s="51" t="s">
        <v>412</v>
      </c>
      <c r="X415" s="648"/>
      <c r="Y415" s="646"/>
      <c r="Z415" s="39"/>
    </row>
    <row r="416" spans="1:26" ht="21.6" customHeight="1" x14ac:dyDescent="0.2">
      <c r="B416" s="654" t="s">
        <v>410</v>
      </c>
      <c r="C416" s="49" t="s">
        <v>295</v>
      </c>
      <c r="D416" s="27" t="s">
        <v>198</v>
      </c>
      <c r="E416" s="655">
        <v>3.67</v>
      </c>
      <c r="F416" s="29" t="s">
        <v>188</v>
      </c>
      <c r="G416" s="30">
        <v>50</v>
      </c>
      <c r="H416" s="656">
        <v>840</v>
      </c>
      <c r="I416" s="50" t="s">
        <v>411</v>
      </c>
      <c r="J416" s="47">
        <v>2022</v>
      </c>
      <c r="K416" s="655">
        <v>3.67</v>
      </c>
      <c r="L416" s="32" t="s">
        <v>171</v>
      </c>
      <c r="M416" s="29" t="s">
        <v>397</v>
      </c>
      <c r="N416" s="656">
        <v>219</v>
      </c>
      <c r="O416" s="51">
        <v>26</v>
      </c>
      <c r="P416" s="648" t="s">
        <v>412</v>
      </c>
      <c r="Q416" s="655" t="s">
        <v>412</v>
      </c>
      <c r="R416" s="35" t="s">
        <v>412</v>
      </c>
      <c r="S416" s="36" t="s">
        <v>412</v>
      </c>
      <c r="T416" s="435" t="s">
        <v>412</v>
      </c>
      <c r="U416" s="47" t="s">
        <v>412</v>
      </c>
      <c r="V416" s="38" t="s">
        <v>412</v>
      </c>
      <c r="W416" s="51" t="s">
        <v>412</v>
      </c>
      <c r="X416" s="648"/>
      <c r="Y416" s="646"/>
      <c r="Z416" s="39"/>
    </row>
    <row r="417" spans="1:26" ht="21.6" customHeight="1" x14ac:dyDescent="0.2">
      <c r="B417" s="654" t="s">
        <v>410</v>
      </c>
      <c r="C417" s="49">
        <v>50</v>
      </c>
      <c r="D417" s="27">
        <v>54</v>
      </c>
      <c r="E417" s="655">
        <v>2.2999999999999998</v>
      </c>
      <c r="F417" s="29" t="s">
        <v>267</v>
      </c>
      <c r="G417" s="30">
        <v>36</v>
      </c>
      <c r="H417" s="656">
        <v>257</v>
      </c>
      <c r="I417" s="50">
        <v>11</v>
      </c>
      <c r="J417" s="47">
        <v>2022</v>
      </c>
      <c r="K417" s="655">
        <v>0.85</v>
      </c>
      <c r="L417" s="32" t="s">
        <v>133</v>
      </c>
      <c r="M417" s="29" t="s">
        <v>397</v>
      </c>
      <c r="N417" s="656">
        <v>77</v>
      </c>
      <c r="O417" s="51">
        <v>30</v>
      </c>
      <c r="P417" s="648" t="s">
        <v>412</v>
      </c>
      <c r="Q417" s="655" t="s">
        <v>412</v>
      </c>
      <c r="R417" s="35" t="s">
        <v>412</v>
      </c>
      <c r="S417" s="36" t="s">
        <v>412</v>
      </c>
      <c r="T417" s="435" t="s">
        <v>412</v>
      </c>
      <c r="U417" s="47" t="s">
        <v>412</v>
      </c>
      <c r="V417" s="38" t="s">
        <v>412</v>
      </c>
      <c r="W417" s="51" t="s">
        <v>412</v>
      </c>
      <c r="X417" s="648"/>
      <c r="Y417" s="646"/>
      <c r="Z417" s="39"/>
    </row>
    <row r="418" spans="1:26" ht="21.6" customHeight="1" x14ac:dyDescent="0.2">
      <c r="A418" s="6"/>
      <c r="B418" s="654" t="s">
        <v>410</v>
      </c>
      <c r="C418" s="49" t="s">
        <v>295</v>
      </c>
      <c r="D418" s="27" t="s">
        <v>285</v>
      </c>
      <c r="E418" s="655">
        <v>2.94</v>
      </c>
      <c r="F418" s="29" t="s">
        <v>413</v>
      </c>
      <c r="G418" s="30">
        <v>95</v>
      </c>
      <c r="H418" s="656"/>
      <c r="I418" s="50">
        <v>11</v>
      </c>
      <c r="J418" s="47"/>
      <c r="K418" s="655"/>
      <c r="L418" s="32"/>
      <c r="M418" s="29"/>
      <c r="N418" s="656"/>
      <c r="O418" s="51"/>
      <c r="P418" s="648">
        <v>2023</v>
      </c>
      <c r="Q418" s="655">
        <v>2.94</v>
      </c>
      <c r="R418" s="35" t="s">
        <v>146</v>
      </c>
      <c r="S418" s="36" t="s">
        <v>267</v>
      </c>
      <c r="T418" s="435">
        <v>2400</v>
      </c>
      <c r="U418" s="47">
        <v>2023</v>
      </c>
      <c r="V418" s="38" t="s">
        <v>414</v>
      </c>
      <c r="W418" s="51">
        <v>7</v>
      </c>
      <c r="X418" s="648"/>
      <c r="Y418" s="646"/>
      <c r="Z418" s="39" t="s">
        <v>266</v>
      </c>
    </row>
    <row r="419" spans="1:26" s="3" customFormat="1" ht="21.75" customHeight="1" x14ac:dyDescent="0.2">
      <c r="A419" s="6"/>
      <c r="B419" s="654" t="s">
        <v>410</v>
      </c>
      <c r="C419" s="49" t="s">
        <v>295</v>
      </c>
      <c r="D419" s="27" t="s">
        <v>415</v>
      </c>
      <c r="E419" s="655">
        <v>7.91</v>
      </c>
      <c r="F419" s="29" t="s">
        <v>413</v>
      </c>
      <c r="G419" s="30">
        <v>95</v>
      </c>
      <c r="H419" s="656"/>
      <c r="I419" s="50">
        <v>11</v>
      </c>
      <c r="J419" s="47"/>
      <c r="K419" s="655"/>
      <c r="L419" s="32"/>
      <c r="M419" s="29"/>
      <c r="N419" s="656"/>
      <c r="O419" s="51"/>
      <c r="P419" s="648">
        <v>2023</v>
      </c>
      <c r="Q419" s="655">
        <v>7.91</v>
      </c>
      <c r="R419" s="35" t="s">
        <v>146</v>
      </c>
      <c r="S419" s="36" t="s">
        <v>267</v>
      </c>
      <c r="T419" s="435">
        <v>2400</v>
      </c>
      <c r="U419" s="47">
        <v>2023</v>
      </c>
      <c r="V419" s="38" t="s">
        <v>414</v>
      </c>
      <c r="W419" s="51">
        <v>7</v>
      </c>
      <c r="X419" s="648"/>
      <c r="Y419" s="646"/>
      <c r="Z419" s="39" t="s">
        <v>266</v>
      </c>
    </row>
    <row r="420" spans="1:26" s="3" customFormat="1" ht="21.75" customHeight="1" x14ac:dyDescent="0.2">
      <c r="A420" s="6"/>
      <c r="B420" s="654" t="s">
        <v>410</v>
      </c>
      <c r="C420" s="49" t="s">
        <v>295</v>
      </c>
      <c r="D420" s="27" t="s">
        <v>260</v>
      </c>
      <c r="E420" s="655">
        <v>2.0699999999999998</v>
      </c>
      <c r="F420" s="29" t="s">
        <v>413</v>
      </c>
      <c r="G420" s="30">
        <v>95</v>
      </c>
      <c r="H420" s="656"/>
      <c r="I420" s="50">
        <v>11</v>
      </c>
      <c r="J420" s="47"/>
      <c r="K420" s="655"/>
      <c r="L420" s="32"/>
      <c r="M420" s="29"/>
      <c r="N420" s="656"/>
      <c r="O420" s="51"/>
      <c r="P420" s="648">
        <v>2023</v>
      </c>
      <c r="Q420" s="655">
        <v>2.0699999999999998</v>
      </c>
      <c r="R420" s="35" t="s">
        <v>146</v>
      </c>
      <c r="S420" s="36" t="s">
        <v>267</v>
      </c>
      <c r="T420" s="435">
        <v>2400</v>
      </c>
      <c r="U420" s="47">
        <v>2023</v>
      </c>
      <c r="V420" s="38" t="s">
        <v>414</v>
      </c>
      <c r="W420" s="51">
        <v>7</v>
      </c>
      <c r="X420" s="648"/>
      <c r="Y420" s="646"/>
      <c r="Z420" s="39" t="s">
        <v>266</v>
      </c>
    </row>
    <row r="421" spans="1:26" s="3" customFormat="1" ht="21.75" customHeight="1" x14ac:dyDescent="0.2">
      <c r="A421" s="6"/>
      <c r="B421" s="654" t="s">
        <v>410</v>
      </c>
      <c r="C421" s="49" t="s">
        <v>294</v>
      </c>
      <c r="D421" s="27" t="s">
        <v>294</v>
      </c>
      <c r="E421" s="655">
        <v>0.88</v>
      </c>
      <c r="F421" s="29" t="s">
        <v>267</v>
      </c>
      <c r="G421" s="30">
        <v>92</v>
      </c>
      <c r="H421" s="656">
        <v>280</v>
      </c>
      <c r="I421" s="50">
        <v>11</v>
      </c>
      <c r="J421" s="47">
        <v>2023</v>
      </c>
      <c r="K421" s="655">
        <v>0.88</v>
      </c>
      <c r="L421" s="32" t="s">
        <v>133</v>
      </c>
      <c r="M421" s="29" t="s">
        <v>29</v>
      </c>
      <c r="N421" s="656">
        <v>97</v>
      </c>
      <c r="O421" s="51" t="s">
        <v>416</v>
      </c>
      <c r="P421" s="648"/>
      <c r="Q421" s="655"/>
      <c r="R421" s="35"/>
      <c r="S421" s="36"/>
      <c r="T421" s="435"/>
      <c r="U421" s="47"/>
      <c r="V421" s="38"/>
      <c r="W421" s="51"/>
      <c r="X421" s="648"/>
      <c r="Y421" s="646"/>
      <c r="Z421" s="39"/>
    </row>
    <row r="422" spans="1:26" s="3" customFormat="1" ht="21.75" customHeight="1" x14ac:dyDescent="0.2">
      <c r="A422" s="6"/>
      <c r="B422" s="654" t="s">
        <v>410</v>
      </c>
      <c r="C422" s="49" t="s">
        <v>294</v>
      </c>
      <c r="D422" s="27" t="s">
        <v>198</v>
      </c>
      <c r="E422" s="655">
        <v>6.29</v>
      </c>
      <c r="F422" s="29" t="s">
        <v>267</v>
      </c>
      <c r="G422" s="30">
        <v>50</v>
      </c>
      <c r="H422" s="656">
        <v>1511</v>
      </c>
      <c r="I422" s="50">
        <v>11</v>
      </c>
      <c r="J422" s="47">
        <v>2023</v>
      </c>
      <c r="K422" s="655">
        <v>3.56</v>
      </c>
      <c r="L422" s="32" t="s">
        <v>133</v>
      </c>
      <c r="M422" s="29" t="s">
        <v>397</v>
      </c>
      <c r="N422" s="656">
        <v>423</v>
      </c>
      <c r="O422" s="51" t="s">
        <v>417</v>
      </c>
      <c r="P422" s="648"/>
      <c r="Q422" s="655"/>
      <c r="R422" s="35"/>
      <c r="S422" s="36"/>
      <c r="T422" s="435"/>
      <c r="U422" s="47"/>
      <c r="V422" s="38"/>
      <c r="W422" s="51"/>
      <c r="X422" s="648"/>
      <c r="Y422" s="646"/>
      <c r="Z422" s="39"/>
    </row>
    <row r="423" spans="1:26" s="3" customFormat="1" ht="21.75" customHeight="1" x14ac:dyDescent="0.2">
      <c r="A423" s="6"/>
      <c r="B423" s="654" t="s">
        <v>410</v>
      </c>
      <c r="C423" s="49" t="s">
        <v>294</v>
      </c>
      <c r="D423" s="27" t="s">
        <v>371</v>
      </c>
      <c r="E423" s="655">
        <v>3.87</v>
      </c>
      <c r="F423" s="29" t="s">
        <v>267</v>
      </c>
      <c r="G423" s="30">
        <v>50</v>
      </c>
      <c r="H423" s="656">
        <v>1224</v>
      </c>
      <c r="I423" s="50">
        <v>11</v>
      </c>
      <c r="J423" s="47">
        <v>2023</v>
      </c>
      <c r="K423" s="655">
        <v>3.45</v>
      </c>
      <c r="L423" s="32" t="s">
        <v>133</v>
      </c>
      <c r="M423" s="29" t="s">
        <v>397</v>
      </c>
      <c r="N423" s="656">
        <v>306</v>
      </c>
      <c r="O423" s="51" t="s">
        <v>418</v>
      </c>
      <c r="P423" s="648"/>
      <c r="Q423" s="655"/>
      <c r="R423" s="35"/>
      <c r="S423" s="36"/>
      <c r="T423" s="435"/>
      <c r="U423" s="47"/>
      <c r="V423" s="38"/>
      <c r="W423" s="51"/>
      <c r="X423" s="648"/>
      <c r="Y423" s="646"/>
      <c r="Z423" s="39"/>
    </row>
    <row r="424" spans="1:26" s="3" customFormat="1" ht="21.75" customHeight="1" x14ac:dyDescent="0.2">
      <c r="A424" s="6"/>
      <c r="B424" s="654" t="s">
        <v>410</v>
      </c>
      <c r="C424" s="49" t="s">
        <v>294</v>
      </c>
      <c r="D424" s="27" t="s">
        <v>415</v>
      </c>
      <c r="E424" s="655">
        <v>5.03</v>
      </c>
      <c r="F424" s="29" t="s">
        <v>267</v>
      </c>
      <c r="G424" s="30">
        <v>50</v>
      </c>
      <c r="H424" s="656">
        <v>1820</v>
      </c>
      <c r="I424" s="50">
        <v>11</v>
      </c>
      <c r="J424" s="47">
        <v>2023</v>
      </c>
      <c r="K424" s="655">
        <v>3.81</v>
      </c>
      <c r="L424" s="32" t="s">
        <v>133</v>
      </c>
      <c r="M424" s="29" t="s">
        <v>397</v>
      </c>
      <c r="N424" s="656">
        <v>546</v>
      </c>
      <c r="O424" s="51" t="s">
        <v>419</v>
      </c>
      <c r="P424" s="648"/>
      <c r="Q424" s="655"/>
      <c r="R424" s="35"/>
      <c r="S424" s="36"/>
      <c r="T424" s="435"/>
      <c r="U424" s="47"/>
      <c r="V424" s="38"/>
      <c r="W424" s="51"/>
      <c r="X424" s="648"/>
      <c r="Y424" s="646"/>
      <c r="Z424" s="39"/>
    </row>
    <row r="425" spans="1:26" s="3" customFormat="1" ht="21.75" customHeight="1" x14ac:dyDescent="0.2">
      <c r="A425" s="6"/>
      <c r="B425" s="654" t="s">
        <v>410</v>
      </c>
      <c r="C425" s="49" t="s">
        <v>294</v>
      </c>
      <c r="D425" s="27" t="s">
        <v>260</v>
      </c>
      <c r="E425" s="655">
        <v>6.1</v>
      </c>
      <c r="F425" s="29" t="s">
        <v>267</v>
      </c>
      <c r="G425" s="30">
        <v>50</v>
      </c>
      <c r="H425" s="656">
        <v>1652</v>
      </c>
      <c r="I425" s="50">
        <v>11</v>
      </c>
      <c r="J425" s="47">
        <v>2023</v>
      </c>
      <c r="K425" s="655">
        <v>5.67</v>
      </c>
      <c r="L425" s="32" t="s">
        <v>133</v>
      </c>
      <c r="M425" s="29" t="s">
        <v>397</v>
      </c>
      <c r="N425" s="656">
        <v>414</v>
      </c>
      <c r="O425" s="51" t="s">
        <v>418</v>
      </c>
      <c r="P425" s="648"/>
      <c r="Q425" s="655"/>
      <c r="R425" s="35"/>
      <c r="S425" s="36"/>
      <c r="T425" s="435"/>
      <c r="U425" s="47"/>
      <c r="V425" s="38"/>
      <c r="W425" s="51"/>
      <c r="X425" s="648"/>
      <c r="Y425" s="646"/>
      <c r="Z425" s="39"/>
    </row>
    <row r="426" spans="1:26" s="3" customFormat="1" ht="21.75" customHeight="1" x14ac:dyDescent="0.2">
      <c r="A426" s="6"/>
      <c r="B426" s="654" t="s">
        <v>410</v>
      </c>
      <c r="C426" s="49" t="s">
        <v>294</v>
      </c>
      <c r="D426" s="27" t="s">
        <v>321</v>
      </c>
      <c r="E426" s="655">
        <v>9.5399999999999991</v>
      </c>
      <c r="F426" s="29" t="s">
        <v>267</v>
      </c>
      <c r="G426" s="30">
        <v>50</v>
      </c>
      <c r="H426" s="656">
        <v>2072</v>
      </c>
      <c r="I426" s="50">
        <v>11</v>
      </c>
      <c r="J426" s="47">
        <v>2023</v>
      </c>
      <c r="K426" s="655">
        <v>7.13</v>
      </c>
      <c r="L426" s="32" t="s">
        <v>133</v>
      </c>
      <c r="M426" s="29" t="s">
        <v>397</v>
      </c>
      <c r="N426" s="656">
        <v>518</v>
      </c>
      <c r="O426" s="51" t="s">
        <v>418</v>
      </c>
      <c r="P426" s="648"/>
      <c r="Q426" s="655"/>
      <c r="R426" s="35"/>
      <c r="S426" s="36"/>
      <c r="T426" s="435"/>
      <c r="U426" s="47"/>
      <c r="V426" s="38"/>
      <c r="W426" s="51"/>
      <c r="X426" s="648"/>
      <c r="Y426" s="646"/>
      <c r="Z426" s="39"/>
    </row>
    <row r="427" spans="1:26" s="3" customFormat="1" ht="21.75" customHeight="1" x14ac:dyDescent="0.2">
      <c r="A427" s="6"/>
      <c r="B427" s="654" t="s">
        <v>410</v>
      </c>
      <c r="C427" s="49" t="s">
        <v>294</v>
      </c>
      <c r="D427" s="27" t="s">
        <v>420</v>
      </c>
      <c r="E427" s="655">
        <v>2.63</v>
      </c>
      <c r="F427" s="29" t="s">
        <v>267</v>
      </c>
      <c r="G427" s="30">
        <v>49</v>
      </c>
      <c r="H427" s="656">
        <v>1076</v>
      </c>
      <c r="I427" s="50">
        <v>11</v>
      </c>
      <c r="J427" s="47">
        <v>2023</v>
      </c>
      <c r="K427" s="655">
        <v>2.63</v>
      </c>
      <c r="L427" s="32" t="s">
        <v>133</v>
      </c>
      <c r="M427" s="29" t="s">
        <v>397</v>
      </c>
      <c r="N427" s="656">
        <v>211</v>
      </c>
      <c r="O427" s="51" t="s">
        <v>421</v>
      </c>
      <c r="P427" s="648" t="s">
        <v>412</v>
      </c>
      <c r="Q427" s="655" t="s">
        <v>412</v>
      </c>
      <c r="R427" s="35" t="s">
        <v>412</v>
      </c>
      <c r="S427" s="36" t="s">
        <v>412</v>
      </c>
      <c r="T427" s="435" t="s">
        <v>412</v>
      </c>
      <c r="U427" s="47" t="s">
        <v>412</v>
      </c>
      <c r="V427" s="38" t="s">
        <v>412</v>
      </c>
      <c r="W427" s="51" t="s">
        <v>412</v>
      </c>
      <c r="X427" s="648"/>
      <c r="Y427" s="646"/>
      <c r="Z427" s="39"/>
    </row>
    <row r="428" spans="1:26" s="3" customFormat="1" ht="21.75" customHeight="1" x14ac:dyDescent="0.2">
      <c r="A428" s="6"/>
      <c r="B428" s="654" t="s">
        <v>410</v>
      </c>
      <c r="C428" s="49" t="s">
        <v>294</v>
      </c>
      <c r="D428" s="27" t="s">
        <v>373</v>
      </c>
      <c r="E428" s="655">
        <v>1.9</v>
      </c>
      <c r="F428" s="29" t="s">
        <v>267</v>
      </c>
      <c r="G428" s="30">
        <v>38</v>
      </c>
      <c r="H428" s="656">
        <v>336</v>
      </c>
      <c r="I428" s="50">
        <v>11</v>
      </c>
      <c r="J428" s="47">
        <v>2023</v>
      </c>
      <c r="K428" s="655">
        <v>1.9</v>
      </c>
      <c r="L428" s="32" t="s">
        <v>133</v>
      </c>
      <c r="M428" s="29" t="s">
        <v>397</v>
      </c>
      <c r="N428" s="656">
        <v>81</v>
      </c>
      <c r="O428" s="51" t="s">
        <v>422</v>
      </c>
      <c r="P428" s="648" t="s">
        <v>412</v>
      </c>
      <c r="Q428" s="655" t="s">
        <v>412</v>
      </c>
      <c r="R428" s="35" t="s">
        <v>412</v>
      </c>
      <c r="S428" s="36" t="s">
        <v>412</v>
      </c>
      <c r="T428" s="435" t="s">
        <v>412</v>
      </c>
      <c r="U428" s="47" t="s">
        <v>412</v>
      </c>
      <c r="V428" s="38" t="s">
        <v>412</v>
      </c>
      <c r="W428" s="51" t="s">
        <v>412</v>
      </c>
      <c r="X428" s="648"/>
      <c r="Y428" s="646"/>
      <c r="Z428" s="39"/>
    </row>
    <row r="429" spans="1:26" s="3" customFormat="1" ht="21.6" customHeight="1" x14ac:dyDescent="0.2">
      <c r="A429" s="6"/>
      <c r="B429" s="654" t="s">
        <v>410</v>
      </c>
      <c r="C429" s="49" t="s">
        <v>423</v>
      </c>
      <c r="D429" s="27" t="s">
        <v>285</v>
      </c>
      <c r="E429" s="655">
        <v>7.35</v>
      </c>
      <c r="F429" s="29" t="s">
        <v>424</v>
      </c>
      <c r="G429" s="30">
        <v>70</v>
      </c>
      <c r="H429" s="656">
        <v>941</v>
      </c>
      <c r="I429" s="50">
        <v>11</v>
      </c>
      <c r="J429" s="47"/>
      <c r="K429" s="655"/>
      <c r="L429" s="32"/>
      <c r="M429" s="29"/>
      <c r="N429" s="656"/>
      <c r="O429" s="51"/>
      <c r="P429" s="648">
        <v>2024</v>
      </c>
      <c r="Q429" s="655">
        <v>7.35</v>
      </c>
      <c r="R429" s="35" t="s">
        <v>425</v>
      </c>
      <c r="S429" s="289" t="s">
        <v>267</v>
      </c>
      <c r="T429" s="585">
        <v>500</v>
      </c>
      <c r="U429" s="47">
        <v>2024</v>
      </c>
      <c r="V429" s="38" t="s">
        <v>414</v>
      </c>
      <c r="W429" s="583">
        <v>7</v>
      </c>
      <c r="X429" s="648"/>
      <c r="Y429" s="646"/>
      <c r="Z429" s="39" t="s">
        <v>426</v>
      </c>
    </row>
    <row r="430" spans="1:26" s="3" customFormat="1" ht="21.75" customHeight="1" x14ac:dyDescent="0.2">
      <c r="A430" s="6"/>
      <c r="B430" s="654" t="s">
        <v>410</v>
      </c>
      <c r="C430" s="49" t="s">
        <v>423</v>
      </c>
      <c r="D430" s="27" t="s">
        <v>351</v>
      </c>
      <c r="E430" s="655">
        <v>3.96</v>
      </c>
      <c r="F430" s="29" t="s">
        <v>413</v>
      </c>
      <c r="G430" s="30">
        <v>95</v>
      </c>
      <c r="H430" s="656"/>
      <c r="I430" s="50">
        <v>11</v>
      </c>
      <c r="J430" s="47"/>
      <c r="K430" s="655"/>
      <c r="L430" s="32"/>
      <c r="M430" s="29"/>
      <c r="N430" s="656"/>
      <c r="O430" s="51"/>
      <c r="P430" s="648">
        <v>2024</v>
      </c>
      <c r="Q430" s="655">
        <v>3.96</v>
      </c>
      <c r="R430" s="35" t="s">
        <v>146</v>
      </c>
      <c r="S430" s="289" t="s">
        <v>267</v>
      </c>
      <c r="T430" s="585">
        <v>2600</v>
      </c>
      <c r="U430" s="47">
        <v>2024</v>
      </c>
      <c r="V430" s="38" t="s">
        <v>414</v>
      </c>
      <c r="W430" s="583">
        <v>7</v>
      </c>
      <c r="X430" s="648"/>
      <c r="Y430" s="646"/>
      <c r="Z430" s="39" t="s">
        <v>266</v>
      </c>
    </row>
    <row r="431" spans="1:26" ht="22.5" customHeight="1" thickBot="1" x14ac:dyDescent="0.25">
      <c r="B431" s="654" t="s">
        <v>410</v>
      </c>
      <c r="C431" s="49">
        <v>51</v>
      </c>
      <c r="D431" s="27">
        <v>71</v>
      </c>
      <c r="E431" s="655">
        <v>1.97</v>
      </c>
      <c r="F431" s="29" t="s">
        <v>267</v>
      </c>
      <c r="G431" s="30">
        <v>35</v>
      </c>
      <c r="H431" s="656">
        <v>463</v>
      </c>
      <c r="I431" s="50">
        <v>11</v>
      </c>
      <c r="J431" s="47">
        <v>2025</v>
      </c>
      <c r="K431" s="655">
        <v>1.97</v>
      </c>
      <c r="L431" s="32" t="s">
        <v>133</v>
      </c>
      <c r="M431" s="29" t="s">
        <v>397</v>
      </c>
      <c r="N431" s="656">
        <v>115</v>
      </c>
      <c r="O431" s="51">
        <v>25</v>
      </c>
      <c r="P431" s="648"/>
      <c r="Q431" s="655"/>
      <c r="R431" s="35"/>
      <c r="S431" s="36"/>
      <c r="T431" s="435"/>
      <c r="U431" s="47"/>
      <c r="V431" s="38"/>
      <c r="W431" s="51"/>
      <c r="X431" s="648"/>
      <c r="Y431" s="646"/>
      <c r="Z431" s="39"/>
    </row>
    <row r="432" spans="1:26" ht="22.2" customHeight="1" thickBot="1" x14ac:dyDescent="0.25">
      <c r="B432" s="737" t="s">
        <v>69</v>
      </c>
      <c r="C432" s="738"/>
      <c r="D432" s="739"/>
      <c r="E432" s="133">
        <f>SUM(E11:E431)</f>
        <v>644.93999999999994</v>
      </c>
      <c r="F432" s="66"/>
      <c r="G432" s="66"/>
      <c r="H432" s="67"/>
      <c r="I432" s="68"/>
      <c r="J432" s="69"/>
      <c r="K432" s="671">
        <f>SUM(K11:K431)</f>
        <v>352.94000000000011</v>
      </c>
      <c r="L432" s="73"/>
      <c r="M432" s="74"/>
      <c r="N432" s="133">
        <f>SUM(N11:N431)</f>
        <v>24731.534444444438</v>
      </c>
      <c r="O432" s="254"/>
      <c r="P432" s="255"/>
      <c r="Q432" s="671">
        <f>SUM(Q11:Q431)</f>
        <v>185.2</v>
      </c>
      <c r="R432" s="76"/>
      <c r="S432" s="64"/>
      <c r="T432" s="70"/>
      <c r="U432" s="72"/>
      <c r="V432" s="65"/>
      <c r="W432" s="70"/>
      <c r="X432" s="71"/>
      <c r="Y432" s="63"/>
      <c r="Z432" s="62"/>
    </row>
    <row r="433" spans="2:26" ht="22.5" customHeight="1" x14ac:dyDescent="0.2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2:26" ht="22.5" customHeight="1" thickBot="1" x14ac:dyDescent="0.25">
      <c r="B434" s="15" t="s">
        <v>71</v>
      </c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2:26" ht="22.5" customHeight="1" x14ac:dyDescent="0.2">
      <c r="B435" s="735" t="s">
        <v>13</v>
      </c>
      <c r="C435" s="744" t="s">
        <v>50</v>
      </c>
      <c r="D435" s="727"/>
      <c r="E435" s="727"/>
      <c r="F435" s="727"/>
      <c r="G435" s="727"/>
      <c r="H435" s="727"/>
      <c r="I435" s="745"/>
      <c r="J435" s="744" t="s">
        <v>52</v>
      </c>
      <c r="K435" s="727"/>
      <c r="L435" s="727"/>
      <c r="M435" s="727"/>
      <c r="N435" s="727"/>
      <c r="O435" s="745"/>
      <c r="P435" s="746" t="s">
        <v>53</v>
      </c>
      <c r="Q435" s="746"/>
      <c r="R435" s="746"/>
      <c r="S435" s="746"/>
      <c r="T435" s="746"/>
      <c r="U435" s="747" t="s">
        <v>55</v>
      </c>
      <c r="V435" s="746"/>
      <c r="W435" s="748"/>
      <c r="X435" s="715" t="s">
        <v>81</v>
      </c>
      <c r="Y435" s="740" t="s">
        <v>10</v>
      </c>
      <c r="Z435" s="734" t="s">
        <v>11</v>
      </c>
    </row>
    <row r="436" spans="2:26" ht="46.8" customHeight="1" thickBot="1" x14ac:dyDescent="0.25">
      <c r="B436" s="743"/>
      <c r="C436" s="77" t="s">
        <v>4</v>
      </c>
      <c r="D436" s="78" t="s">
        <v>5</v>
      </c>
      <c r="E436" s="79" t="s">
        <v>28</v>
      </c>
      <c r="F436" s="78" t="s">
        <v>6</v>
      </c>
      <c r="G436" s="78" t="s">
        <v>7</v>
      </c>
      <c r="H436" s="80" t="s">
        <v>118</v>
      </c>
      <c r="I436" s="169" t="s">
        <v>9</v>
      </c>
      <c r="J436" s="167" t="s">
        <v>77</v>
      </c>
      <c r="K436" s="80" t="s">
        <v>74</v>
      </c>
      <c r="L436" s="80" t="s">
        <v>76</v>
      </c>
      <c r="M436" s="80" t="s">
        <v>8</v>
      </c>
      <c r="N436" s="80" t="s">
        <v>54</v>
      </c>
      <c r="O436" s="81" t="s">
        <v>75</v>
      </c>
      <c r="P436" s="169" t="s">
        <v>77</v>
      </c>
      <c r="Q436" s="80" t="s">
        <v>82</v>
      </c>
      <c r="R436" s="80" t="s">
        <v>78</v>
      </c>
      <c r="S436" s="80" t="s">
        <v>79</v>
      </c>
      <c r="T436" s="84" t="s">
        <v>119</v>
      </c>
      <c r="U436" s="167" t="s">
        <v>77</v>
      </c>
      <c r="V436" s="80" t="s">
        <v>57</v>
      </c>
      <c r="W436" s="81" t="s">
        <v>80</v>
      </c>
      <c r="X436" s="749"/>
      <c r="Y436" s="741"/>
      <c r="Z436" s="742"/>
    </row>
    <row r="437" spans="2:26" ht="22.5" customHeight="1" x14ac:dyDescent="0.2">
      <c r="B437" s="150" t="s">
        <v>130</v>
      </c>
      <c r="C437" s="48">
        <v>24</v>
      </c>
      <c r="D437" s="20">
        <v>113</v>
      </c>
      <c r="E437" s="151">
        <v>4.04</v>
      </c>
      <c r="F437" s="22" t="s">
        <v>122</v>
      </c>
      <c r="G437" s="23">
        <v>39</v>
      </c>
      <c r="H437" s="152">
        <v>461</v>
      </c>
      <c r="I437" s="153">
        <v>1</v>
      </c>
      <c r="J437" s="168"/>
      <c r="K437" s="21"/>
      <c r="L437" s="154"/>
      <c r="M437" s="22"/>
      <c r="N437" s="152"/>
      <c r="O437" s="82"/>
      <c r="P437" s="191">
        <v>2026</v>
      </c>
      <c r="Q437" s="21">
        <v>4.04</v>
      </c>
      <c r="R437" s="220" t="s">
        <v>146</v>
      </c>
      <c r="S437" s="189" t="s">
        <v>124</v>
      </c>
      <c r="T437" s="221">
        <v>2000</v>
      </c>
      <c r="U437" s="155">
        <v>2027</v>
      </c>
      <c r="V437" s="156" t="s">
        <v>129</v>
      </c>
      <c r="W437" s="82">
        <v>8</v>
      </c>
      <c r="X437" s="157">
        <v>1</v>
      </c>
      <c r="Y437" s="192"/>
      <c r="Z437" s="222" t="s">
        <v>151</v>
      </c>
    </row>
    <row r="438" spans="2:26" ht="22.5" customHeight="1" x14ac:dyDescent="0.2">
      <c r="B438" s="115" t="s">
        <v>130</v>
      </c>
      <c r="C438" s="116">
        <v>24</v>
      </c>
      <c r="D438" s="117">
        <v>120</v>
      </c>
      <c r="E438" s="118">
        <v>3.92</v>
      </c>
      <c r="F438" s="119" t="s">
        <v>122</v>
      </c>
      <c r="G438" s="120">
        <v>39</v>
      </c>
      <c r="H438" s="121">
        <v>447</v>
      </c>
      <c r="I438" s="122">
        <v>1</v>
      </c>
      <c r="J438" s="123"/>
      <c r="K438" s="124"/>
      <c r="L438" s="125"/>
      <c r="M438" s="119"/>
      <c r="N438" s="121"/>
      <c r="O438" s="126"/>
      <c r="P438" s="127">
        <v>2026</v>
      </c>
      <c r="Q438" s="124">
        <v>3.92</v>
      </c>
      <c r="R438" s="139" t="s">
        <v>146</v>
      </c>
      <c r="S438" s="128" t="s">
        <v>124</v>
      </c>
      <c r="T438" s="219">
        <v>2000</v>
      </c>
      <c r="U438" s="129">
        <v>2027</v>
      </c>
      <c r="V438" s="130" t="s">
        <v>129</v>
      </c>
      <c r="W438" s="126">
        <v>8</v>
      </c>
      <c r="X438" s="131">
        <v>1</v>
      </c>
      <c r="Y438" s="196"/>
      <c r="Z438" s="132" t="s">
        <v>151</v>
      </c>
    </row>
    <row r="439" spans="2:26" ht="22.5" customHeight="1" x14ac:dyDescent="0.2">
      <c r="B439" s="115" t="s">
        <v>130</v>
      </c>
      <c r="C439" s="116">
        <v>24</v>
      </c>
      <c r="D439" s="117">
        <v>114</v>
      </c>
      <c r="E439" s="118">
        <v>1.6</v>
      </c>
      <c r="F439" s="119" t="s">
        <v>122</v>
      </c>
      <c r="G439" s="120">
        <v>39</v>
      </c>
      <c r="H439" s="121">
        <v>182</v>
      </c>
      <c r="I439" s="122">
        <v>1</v>
      </c>
      <c r="J439" s="172"/>
      <c r="K439" s="173"/>
      <c r="L439" s="174"/>
      <c r="M439" s="175"/>
      <c r="N439" s="176"/>
      <c r="O439" s="177"/>
      <c r="P439" s="127">
        <v>2028</v>
      </c>
      <c r="Q439" s="124">
        <v>1.6</v>
      </c>
      <c r="R439" s="139" t="s">
        <v>146</v>
      </c>
      <c r="S439" s="128" t="s">
        <v>124</v>
      </c>
      <c r="T439" s="219">
        <v>2000</v>
      </c>
      <c r="U439" s="129">
        <v>2029</v>
      </c>
      <c r="V439" s="130" t="s">
        <v>129</v>
      </c>
      <c r="W439" s="126">
        <v>8</v>
      </c>
      <c r="X439" s="131">
        <v>1</v>
      </c>
      <c r="Y439" s="196"/>
      <c r="Z439" s="132" t="s">
        <v>152</v>
      </c>
    </row>
    <row r="440" spans="2:26" ht="22.5" customHeight="1" x14ac:dyDescent="0.2">
      <c r="B440" s="115" t="s">
        <v>130</v>
      </c>
      <c r="C440" s="116">
        <v>24</v>
      </c>
      <c r="D440" s="117">
        <v>119</v>
      </c>
      <c r="E440" s="118">
        <v>2.04</v>
      </c>
      <c r="F440" s="119" t="s">
        <v>122</v>
      </c>
      <c r="G440" s="120">
        <v>39</v>
      </c>
      <c r="H440" s="121">
        <v>175</v>
      </c>
      <c r="I440" s="122">
        <v>1</v>
      </c>
      <c r="J440" s="172"/>
      <c r="K440" s="173"/>
      <c r="L440" s="174"/>
      <c r="M440" s="175"/>
      <c r="N440" s="176"/>
      <c r="O440" s="177"/>
      <c r="P440" s="127">
        <v>2028</v>
      </c>
      <c r="Q440" s="124">
        <v>2.04</v>
      </c>
      <c r="R440" s="139" t="s">
        <v>146</v>
      </c>
      <c r="S440" s="128" t="s">
        <v>124</v>
      </c>
      <c r="T440" s="219">
        <v>2000</v>
      </c>
      <c r="U440" s="129">
        <v>2029</v>
      </c>
      <c r="V440" s="130" t="s">
        <v>129</v>
      </c>
      <c r="W440" s="126">
        <v>8</v>
      </c>
      <c r="X440" s="131">
        <v>1</v>
      </c>
      <c r="Y440" s="196"/>
      <c r="Z440" s="132" t="s">
        <v>153</v>
      </c>
    </row>
    <row r="441" spans="2:26" ht="22.5" customHeight="1" x14ac:dyDescent="0.2">
      <c r="B441" s="115" t="s">
        <v>130</v>
      </c>
      <c r="C441" s="116">
        <v>24</v>
      </c>
      <c r="D441" s="117">
        <v>109</v>
      </c>
      <c r="E441" s="118">
        <v>1.22</v>
      </c>
      <c r="F441" s="119" t="s">
        <v>122</v>
      </c>
      <c r="G441" s="120">
        <v>39</v>
      </c>
      <c r="H441" s="121">
        <v>278</v>
      </c>
      <c r="I441" s="122">
        <v>1</v>
      </c>
      <c r="J441" s="172"/>
      <c r="K441" s="173"/>
      <c r="L441" s="174"/>
      <c r="M441" s="175"/>
      <c r="N441" s="176"/>
      <c r="O441" s="177"/>
      <c r="P441" s="127">
        <v>2028</v>
      </c>
      <c r="Q441" s="124">
        <v>1.22</v>
      </c>
      <c r="R441" s="139" t="s">
        <v>146</v>
      </c>
      <c r="S441" s="128" t="s">
        <v>124</v>
      </c>
      <c r="T441" s="219">
        <v>2000</v>
      </c>
      <c r="U441" s="129">
        <v>2029</v>
      </c>
      <c r="V441" s="130" t="s">
        <v>129</v>
      </c>
      <c r="W441" s="126">
        <v>8</v>
      </c>
      <c r="X441" s="131">
        <v>1</v>
      </c>
      <c r="Y441" s="196"/>
      <c r="Z441" s="132" t="s">
        <v>153</v>
      </c>
    </row>
    <row r="442" spans="2:26" ht="21" customHeight="1" x14ac:dyDescent="0.2">
      <c r="B442" s="115" t="s">
        <v>130</v>
      </c>
      <c r="C442" s="116">
        <v>24</v>
      </c>
      <c r="D442" s="117">
        <v>112</v>
      </c>
      <c r="E442" s="118">
        <v>2.6</v>
      </c>
      <c r="F442" s="119" t="s">
        <v>122</v>
      </c>
      <c r="G442" s="120">
        <v>39</v>
      </c>
      <c r="H442" s="121">
        <v>593</v>
      </c>
      <c r="I442" s="122">
        <v>1</v>
      </c>
      <c r="J442" s="172"/>
      <c r="K442" s="173"/>
      <c r="L442" s="174"/>
      <c r="M442" s="175"/>
      <c r="N442" s="176"/>
      <c r="O442" s="177"/>
      <c r="P442" s="127">
        <v>2028</v>
      </c>
      <c r="Q442" s="124">
        <v>2.6</v>
      </c>
      <c r="R442" s="139" t="s">
        <v>146</v>
      </c>
      <c r="S442" s="128" t="s">
        <v>124</v>
      </c>
      <c r="T442" s="219">
        <v>2000</v>
      </c>
      <c r="U442" s="129">
        <v>2029</v>
      </c>
      <c r="V442" s="130" t="s">
        <v>129</v>
      </c>
      <c r="W442" s="126">
        <v>8</v>
      </c>
      <c r="X442" s="131">
        <v>1</v>
      </c>
      <c r="Y442" s="196"/>
      <c r="Z442" s="132" t="s">
        <v>153</v>
      </c>
    </row>
    <row r="443" spans="2:26" ht="21" customHeight="1" thickBot="1" x14ac:dyDescent="0.25">
      <c r="B443" s="115" t="s">
        <v>130</v>
      </c>
      <c r="C443" s="116">
        <v>24</v>
      </c>
      <c r="D443" s="117">
        <v>118</v>
      </c>
      <c r="E443" s="118">
        <v>1.4</v>
      </c>
      <c r="F443" s="119" t="s">
        <v>122</v>
      </c>
      <c r="G443" s="120">
        <v>39</v>
      </c>
      <c r="H443" s="121">
        <v>319</v>
      </c>
      <c r="I443" s="122">
        <v>1</v>
      </c>
      <c r="J443" s="172"/>
      <c r="K443" s="173"/>
      <c r="L443" s="174"/>
      <c r="M443" s="175"/>
      <c r="N443" s="176"/>
      <c r="O443" s="177"/>
      <c r="P443" s="127">
        <v>2028</v>
      </c>
      <c r="Q443" s="124">
        <v>1.4</v>
      </c>
      <c r="R443" s="139" t="s">
        <v>146</v>
      </c>
      <c r="S443" s="128" t="s">
        <v>124</v>
      </c>
      <c r="T443" s="219">
        <v>2000</v>
      </c>
      <c r="U443" s="129">
        <v>2029</v>
      </c>
      <c r="V443" s="130" t="s">
        <v>129</v>
      </c>
      <c r="W443" s="126">
        <v>8</v>
      </c>
      <c r="X443" s="131">
        <v>1</v>
      </c>
      <c r="Y443" s="196"/>
      <c r="Z443" s="132" t="s">
        <v>153</v>
      </c>
    </row>
    <row r="444" spans="2:26" ht="21" customHeight="1" thickBot="1" x14ac:dyDescent="0.25">
      <c r="B444" s="150" t="s">
        <v>268</v>
      </c>
      <c r="C444" s="48"/>
      <c r="D444" s="20"/>
      <c r="E444" s="151">
        <v>75</v>
      </c>
      <c r="F444" s="22" t="s">
        <v>194</v>
      </c>
      <c r="G444" s="23"/>
      <c r="H444" s="470">
        <v>22500</v>
      </c>
      <c r="I444" s="153">
        <v>1</v>
      </c>
      <c r="J444" s="264" t="s">
        <v>314</v>
      </c>
      <c r="K444" s="21">
        <v>75</v>
      </c>
      <c r="L444" s="154" t="s">
        <v>193</v>
      </c>
      <c r="M444" s="22"/>
      <c r="N444" s="470">
        <v>7500</v>
      </c>
      <c r="O444" s="82">
        <v>33</v>
      </c>
      <c r="P444" s="262" t="s">
        <v>314</v>
      </c>
      <c r="Q444" s="21">
        <v>75</v>
      </c>
      <c r="R444" s="469" t="s">
        <v>191</v>
      </c>
      <c r="S444" s="189" t="s">
        <v>190</v>
      </c>
      <c r="T444" s="468"/>
      <c r="U444" s="264" t="s">
        <v>314</v>
      </c>
      <c r="V444" s="156" t="s">
        <v>125</v>
      </c>
      <c r="W444" s="82">
        <v>5</v>
      </c>
      <c r="X444" s="262"/>
      <c r="Y444" s="267"/>
      <c r="Z444" s="222"/>
    </row>
    <row r="445" spans="2:26" ht="21" customHeight="1" x14ac:dyDescent="0.2">
      <c r="B445" s="628" t="s">
        <v>393</v>
      </c>
      <c r="C445" s="627">
        <v>15</v>
      </c>
      <c r="D445" s="626">
        <v>2</v>
      </c>
      <c r="E445" s="615">
        <v>5.04</v>
      </c>
      <c r="F445" s="625" t="s">
        <v>124</v>
      </c>
      <c r="G445" s="624">
        <v>48</v>
      </c>
      <c r="H445" s="623">
        <v>1431.36</v>
      </c>
      <c r="I445" s="622">
        <v>1</v>
      </c>
      <c r="J445" s="621"/>
      <c r="K445" s="620"/>
      <c r="L445" s="619"/>
      <c r="M445" s="618"/>
      <c r="N445" s="617"/>
      <c r="O445" s="616"/>
      <c r="P445" s="608">
        <v>2026</v>
      </c>
      <c r="Q445" s="615">
        <v>3.04</v>
      </c>
      <c r="R445" s="614" t="s">
        <v>146</v>
      </c>
      <c r="S445" s="613" t="s">
        <v>267</v>
      </c>
      <c r="T445" s="612">
        <v>2300</v>
      </c>
      <c r="U445" s="611">
        <v>2026</v>
      </c>
      <c r="V445" s="610" t="s">
        <v>404</v>
      </c>
      <c r="W445" s="609">
        <v>7</v>
      </c>
      <c r="X445" s="608">
        <v>1</v>
      </c>
      <c r="Y445" s="607"/>
      <c r="Z445" s="606" t="s">
        <v>151</v>
      </c>
    </row>
    <row r="446" spans="2:26" ht="21" customHeight="1" x14ac:dyDescent="0.2">
      <c r="B446" s="605"/>
      <c r="C446" s="162"/>
      <c r="D446" s="223"/>
      <c r="E446" s="163"/>
      <c r="F446" s="164"/>
      <c r="G446" s="165"/>
      <c r="H446" s="604"/>
      <c r="I446" s="224"/>
      <c r="J446" s="591"/>
      <c r="K446" s="590"/>
      <c r="L446" s="589"/>
      <c r="M446" s="588"/>
      <c r="N446" s="587"/>
      <c r="O446" s="586"/>
      <c r="P446" s="205">
        <v>2027</v>
      </c>
      <c r="Q446" s="163">
        <v>2</v>
      </c>
      <c r="R446" s="288" t="s">
        <v>146</v>
      </c>
      <c r="S446" s="289" t="s">
        <v>267</v>
      </c>
      <c r="T446" s="585">
        <v>2300</v>
      </c>
      <c r="U446" s="225">
        <v>2027</v>
      </c>
      <c r="V446" s="584" t="s">
        <v>404</v>
      </c>
      <c r="W446" s="583">
        <v>7</v>
      </c>
      <c r="X446" s="205">
        <v>1</v>
      </c>
      <c r="Y446" s="309"/>
      <c r="Z446" s="226" t="s">
        <v>151</v>
      </c>
    </row>
    <row r="447" spans="2:26" ht="21" customHeight="1" thickBot="1" x14ac:dyDescent="0.25">
      <c r="B447" s="115" t="s">
        <v>393</v>
      </c>
      <c r="C447" s="116">
        <v>15</v>
      </c>
      <c r="D447" s="117" t="s">
        <v>403</v>
      </c>
      <c r="E447" s="118">
        <v>45.26</v>
      </c>
      <c r="F447" s="119" t="s">
        <v>402</v>
      </c>
      <c r="G447" s="120" t="s">
        <v>401</v>
      </c>
      <c r="H447" s="445">
        <v>16500</v>
      </c>
      <c r="I447" s="603" t="s">
        <v>400</v>
      </c>
      <c r="J447" s="123" t="s">
        <v>399</v>
      </c>
      <c r="K447" s="124">
        <v>45.26</v>
      </c>
      <c r="L447" s="125" t="s">
        <v>398</v>
      </c>
      <c r="M447" s="119" t="s">
        <v>29</v>
      </c>
      <c r="N447" s="445">
        <v>2475</v>
      </c>
      <c r="O447" s="126">
        <v>15</v>
      </c>
      <c r="P447" s="127"/>
      <c r="Q447" s="124"/>
      <c r="R447" s="602"/>
      <c r="S447" s="128"/>
      <c r="T447" s="601"/>
      <c r="U447" s="123"/>
      <c r="V447" s="130"/>
      <c r="W447" s="126"/>
      <c r="X447" s="127">
        <v>1</v>
      </c>
      <c r="Y447" s="274"/>
      <c r="Z447" s="132"/>
    </row>
    <row r="448" spans="2:26" ht="21" customHeight="1" thickBot="1" x14ac:dyDescent="0.25">
      <c r="B448" s="657" t="s">
        <v>410</v>
      </c>
      <c r="C448" s="48">
        <v>50</v>
      </c>
      <c r="D448" s="20" t="s">
        <v>427</v>
      </c>
      <c r="E448" s="21">
        <v>124.93</v>
      </c>
      <c r="F448" s="22" t="s">
        <v>194</v>
      </c>
      <c r="G448" s="23"/>
      <c r="H448" s="623">
        <v>36386</v>
      </c>
      <c r="I448" s="599">
        <v>11</v>
      </c>
      <c r="J448" s="647" t="s">
        <v>314</v>
      </c>
      <c r="K448" s="21">
        <v>102.37</v>
      </c>
      <c r="L448" s="154" t="s">
        <v>193</v>
      </c>
      <c r="M448" s="22"/>
      <c r="N448" s="623">
        <v>9057</v>
      </c>
      <c r="O448" s="658"/>
      <c r="P448" s="647"/>
      <c r="Q448" s="659"/>
      <c r="R448" s="660"/>
      <c r="S448" s="661"/>
      <c r="T448" s="662"/>
      <c r="U448" s="663"/>
      <c r="V448" s="664"/>
      <c r="W448" s="665"/>
      <c r="X448" s="647"/>
      <c r="Y448" s="643"/>
      <c r="Z448" s="222"/>
    </row>
    <row r="449" spans="2:26" ht="21.6" customHeight="1" thickBot="1" x14ac:dyDescent="0.25">
      <c r="B449" s="737" t="s">
        <v>72</v>
      </c>
      <c r="C449" s="738"/>
      <c r="D449" s="739"/>
      <c r="E449" s="671">
        <f>SUM(E437:E448)</f>
        <v>267.05</v>
      </c>
      <c r="F449" s="66"/>
      <c r="G449" s="66"/>
      <c r="H449" s="67"/>
      <c r="I449" s="68"/>
      <c r="J449" s="69"/>
      <c r="K449" s="133">
        <f>SUM(K437:K448)</f>
        <v>222.63</v>
      </c>
      <c r="L449" s="73"/>
      <c r="M449" s="74"/>
      <c r="N449" s="671">
        <f>SUM(N437:N448)</f>
        <v>19032</v>
      </c>
      <c r="O449" s="75"/>
      <c r="P449" s="69"/>
      <c r="Q449" s="671">
        <f>SUM(Q437:Q448)</f>
        <v>96.86</v>
      </c>
      <c r="R449" s="76"/>
      <c r="S449" s="64"/>
      <c r="T449" s="70"/>
      <c r="U449" s="72"/>
      <c r="V449" s="65"/>
      <c r="W449" s="70"/>
      <c r="X449" s="71"/>
      <c r="Y449" s="63"/>
      <c r="Z449" s="149"/>
    </row>
    <row r="454" spans="2:26" x14ac:dyDescent="0.2">
      <c r="K454" s="685"/>
      <c r="L454" s="685"/>
      <c r="M454" s="685"/>
      <c r="N454" s="685"/>
      <c r="O454" s="685"/>
      <c r="P454" s="685"/>
      <c r="Q454" s="685"/>
      <c r="R454" s="685"/>
    </row>
    <row r="455" spans="2:26" x14ac:dyDescent="0.2">
      <c r="K455" s="685"/>
      <c r="L455" s="685"/>
      <c r="M455" s="685"/>
      <c r="N455" s="685"/>
      <c r="O455" s="685"/>
    </row>
    <row r="456" spans="2:26" x14ac:dyDescent="0.2">
      <c r="K456" s="685"/>
      <c r="L456" s="686"/>
      <c r="M456" s="685"/>
      <c r="N456" s="685"/>
      <c r="O456" s="685"/>
    </row>
    <row r="457" spans="2:26" x14ac:dyDescent="0.2">
      <c r="K457" s="685"/>
      <c r="L457" s="685"/>
      <c r="M457" s="685"/>
      <c r="N457" s="685"/>
      <c r="O457" s="685"/>
    </row>
    <row r="458" spans="2:26" x14ac:dyDescent="0.2">
      <c r="K458" s="685"/>
      <c r="L458" s="685"/>
      <c r="M458" s="685"/>
      <c r="N458" s="685"/>
      <c r="O458" s="685"/>
    </row>
  </sheetData>
  <autoFilter ref="B10:Z10" xr:uid="{00000000-0009-0000-0000-000000000000}"/>
  <mergeCells count="23">
    <mergeCell ref="B432:D432"/>
    <mergeCell ref="B449:D449"/>
    <mergeCell ref="Y435:Y436"/>
    <mergeCell ref="Z435:Z436"/>
    <mergeCell ref="B435:B436"/>
    <mergeCell ref="C435:I435"/>
    <mergeCell ref="J435:O435"/>
    <mergeCell ref="P435:T435"/>
    <mergeCell ref="U435:W435"/>
    <mergeCell ref="X435:X436"/>
    <mergeCell ref="G4:I4"/>
    <mergeCell ref="J4:L4"/>
    <mergeCell ref="B4:F4"/>
    <mergeCell ref="U9:W9"/>
    <mergeCell ref="G5:I5"/>
    <mergeCell ref="G6:I6"/>
    <mergeCell ref="J5:L5"/>
    <mergeCell ref="J6:L6"/>
    <mergeCell ref="C5:F5"/>
    <mergeCell ref="C6:F6"/>
    <mergeCell ref="C9:I9"/>
    <mergeCell ref="J9:O9"/>
    <mergeCell ref="P9:T9"/>
  </mergeCells>
  <phoneticPr fontId="1"/>
  <printOptions horizontalCentered="1"/>
  <pageMargins left="0.31496062992125984" right="0.31496062992125984" top="0.59055118110236227" bottom="0.59055118110236227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"/>
  <sheetViews>
    <sheetView view="pageBreakPreview" zoomScale="60" zoomScaleNormal="85" workbookViewId="0">
      <selection activeCell="F5" sqref="F5"/>
    </sheetView>
  </sheetViews>
  <sheetFormatPr defaultColWidth="9" defaultRowHeight="13.2" x14ac:dyDescent="0.2"/>
  <cols>
    <col min="1" max="1" width="6.6640625" style="1" customWidth="1"/>
    <col min="2" max="2" width="14.21875" style="1" customWidth="1"/>
    <col min="3" max="3" width="12.109375" style="1" customWidth="1"/>
    <col min="4" max="4" width="43.6640625" style="1" customWidth="1"/>
    <col min="5" max="5" width="10.6640625" style="1" customWidth="1"/>
    <col min="6" max="6" width="30.109375" style="1" customWidth="1"/>
    <col min="7" max="7" width="9" style="1"/>
    <col min="8" max="8" width="9" style="1" customWidth="1"/>
    <col min="9" max="10" width="9" style="1" hidden="1" customWidth="1"/>
    <col min="11" max="11" width="9" style="1" customWidth="1"/>
    <col min="12" max="16384" width="9" style="1"/>
  </cols>
  <sheetData>
    <row r="1" spans="1:10" ht="24.75" customHeight="1" x14ac:dyDescent="0.2">
      <c r="B1" s="2" t="s">
        <v>66</v>
      </c>
    </row>
    <row r="2" spans="1:10" ht="9" customHeight="1" thickBot="1" x14ac:dyDescent="0.25"/>
    <row r="3" spans="1:10" ht="32.25" customHeight="1" x14ac:dyDescent="0.2">
      <c r="B3" s="86" t="s">
        <v>83</v>
      </c>
      <c r="C3" s="87" t="s">
        <v>84</v>
      </c>
      <c r="D3" s="24" t="s">
        <v>32</v>
      </c>
      <c r="E3" s="87" t="s">
        <v>10</v>
      </c>
      <c r="F3" s="88" t="s">
        <v>11</v>
      </c>
      <c r="I3" s="1" t="s">
        <v>14</v>
      </c>
    </row>
    <row r="4" spans="1:10" ht="21.75" customHeight="1" x14ac:dyDescent="0.2">
      <c r="A4" s="3"/>
      <c r="B4" s="25"/>
      <c r="C4" s="33"/>
      <c r="D4" s="89"/>
      <c r="E4" s="33"/>
      <c r="F4" s="90"/>
      <c r="I4" s="1" t="s">
        <v>2</v>
      </c>
      <c r="J4" s="1" t="s">
        <v>1</v>
      </c>
    </row>
    <row r="5" spans="1:10" ht="21.75" customHeight="1" x14ac:dyDescent="0.2">
      <c r="B5" s="25"/>
      <c r="C5" s="33"/>
      <c r="D5" s="89"/>
      <c r="E5" s="33"/>
      <c r="F5" s="90"/>
      <c r="I5" s="1" t="s">
        <v>16</v>
      </c>
      <c r="J5" s="1">
        <v>25</v>
      </c>
    </row>
    <row r="6" spans="1:10" ht="21.75" customHeight="1" x14ac:dyDescent="0.2">
      <c r="A6" s="3"/>
      <c r="B6" s="25"/>
      <c r="C6" s="33"/>
      <c r="D6" s="89"/>
      <c r="E6" s="33"/>
      <c r="F6" s="90"/>
      <c r="I6" s="1" t="s">
        <v>17</v>
      </c>
      <c r="J6" s="1">
        <v>26</v>
      </c>
    </row>
    <row r="7" spans="1:10" ht="21.75" customHeight="1" x14ac:dyDescent="0.2">
      <c r="B7" s="25"/>
      <c r="C7" s="33"/>
      <c r="D7" s="89"/>
      <c r="E7" s="33"/>
      <c r="F7" s="90"/>
      <c r="I7" s="1" t="s">
        <v>18</v>
      </c>
      <c r="J7" s="1">
        <v>27</v>
      </c>
    </row>
    <row r="8" spans="1:10" ht="21.75" customHeight="1" x14ac:dyDescent="0.2">
      <c r="A8" s="3"/>
      <c r="B8" s="25"/>
      <c r="C8" s="33"/>
      <c r="D8" s="89"/>
      <c r="E8" s="33"/>
      <c r="F8" s="90"/>
      <c r="I8" s="1" t="s">
        <v>19</v>
      </c>
      <c r="J8" s="1">
        <v>28</v>
      </c>
    </row>
    <row r="9" spans="1:10" ht="21.75" customHeight="1" x14ac:dyDescent="0.2">
      <c r="B9" s="25"/>
      <c r="C9" s="33"/>
      <c r="D9" s="89"/>
      <c r="E9" s="33"/>
      <c r="F9" s="90"/>
      <c r="I9" s="1" t="s">
        <v>20</v>
      </c>
      <c r="J9" s="1">
        <v>29</v>
      </c>
    </row>
    <row r="10" spans="1:10" ht="21.75" customHeight="1" x14ac:dyDescent="0.2">
      <c r="A10" s="3"/>
      <c r="B10" s="25"/>
      <c r="C10" s="33"/>
      <c r="D10" s="89"/>
      <c r="E10" s="33"/>
      <c r="F10" s="90"/>
      <c r="I10" s="1" t="s">
        <v>21</v>
      </c>
      <c r="J10" s="1">
        <v>30</v>
      </c>
    </row>
    <row r="11" spans="1:10" ht="21.75" customHeight="1" thickBot="1" x14ac:dyDescent="0.25">
      <c r="B11" s="40"/>
      <c r="C11" s="43"/>
      <c r="D11" s="91"/>
      <c r="E11" s="43"/>
      <c r="F11" s="92"/>
      <c r="I11" s="1" t="s">
        <v>22</v>
      </c>
      <c r="J11" s="1">
        <v>31</v>
      </c>
    </row>
    <row r="12" spans="1:10" ht="20.25" customHeight="1" x14ac:dyDescent="0.2">
      <c r="B12" s="1" t="s">
        <v>33</v>
      </c>
    </row>
  </sheetData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view="pageBreakPreview" zoomScale="60" zoomScaleNormal="85" workbookViewId="0">
      <selection activeCell="L16" sqref="L16"/>
    </sheetView>
  </sheetViews>
  <sheetFormatPr defaultColWidth="9" defaultRowHeight="13.2" x14ac:dyDescent="0.2"/>
  <cols>
    <col min="1" max="1" width="6.6640625" style="3" customWidth="1"/>
    <col min="2" max="2" width="10.88671875" style="3" customWidth="1"/>
    <col min="3" max="3" width="9" style="3" customWidth="1"/>
    <col min="4" max="7" width="9" style="3"/>
    <col min="8" max="10" width="9.6640625" style="3" customWidth="1"/>
    <col min="11" max="11" width="9" style="3"/>
    <col min="12" max="12" width="6.6640625" style="3" customWidth="1"/>
    <col min="13" max="13" width="7.33203125" style="3" customWidth="1"/>
    <col min="14" max="14" width="9.6640625" style="3" customWidth="1"/>
    <col min="15" max="16" width="9" style="3"/>
    <col min="17" max="17" width="9" style="3" customWidth="1"/>
    <col min="18" max="16384" width="9" style="3"/>
  </cols>
  <sheetData>
    <row r="1" spans="1:17" s="1" customFormat="1" ht="23.25" customHeight="1" x14ac:dyDescent="0.2">
      <c r="B1" s="2" t="s">
        <v>112</v>
      </c>
    </row>
    <row r="2" spans="1:17" s="1" customFormat="1" ht="8.25" customHeight="1" thickBot="1" x14ac:dyDescent="0.25">
      <c r="B2" s="2"/>
    </row>
    <row r="3" spans="1:17" s="1" customFormat="1" ht="22.35" customHeight="1" x14ac:dyDescent="0.2">
      <c r="B3" s="732" t="s">
        <v>87</v>
      </c>
      <c r="C3" s="733"/>
      <c r="D3" s="733"/>
      <c r="E3" s="733"/>
      <c r="F3" s="732" t="s">
        <v>100</v>
      </c>
      <c r="G3" s="733"/>
      <c r="H3" s="733"/>
      <c r="I3" s="733"/>
      <c r="J3" s="733"/>
      <c r="K3" s="733"/>
      <c r="L3" s="733"/>
      <c r="M3" s="734"/>
      <c r="N3" s="744" t="s">
        <v>102</v>
      </c>
      <c r="O3" s="727"/>
      <c r="P3" s="727"/>
      <c r="Q3" s="745"/>
    </row>
    <row r="4" spans="1:17" s="1" customFormat="1" ht="27.75" customHeight="1" thickBot="1" x14ac:dyDescent="0.25">
      <c r="B4" s="762"/>
      <c r="C4" s="730"/>
      <c r="D4" s="730"/>
      <c r="E4" s="730"/>
      <c r="F4" s="756" t="s">
        <v>86</v>
      </c>
      <c r="G4" s="757"/>
      <c r="H4" s="757" t="s">
        <v>64</v>
      </c>
      <c r="I4" s="757"/>
      <c r="J4" s="768" t="s">
        <v>101</v>
      </c>
      <c r="K4" s="769"/>
      <c r="L4" s="757" t="s">
        <v>65</v>
      </c>
      <c r="M4" s="763"/>
      <c r="N4" s="770" t="s">
        <v>103</v>
      </c>
      <c r="O4" s="771"/>
      <c r="P4" s="731" t="s">
        <v>104</v>
      </c>
      <c r="Q4" s="776"/>
    </row>
    <row r="5" spans="1:17" s="1" customFormat="1" ht="22.5" customHeight="1" x14ac:dyDescent="0.2">
      <c r="B5" s="18" t="s">
        <v>59</v>
      </c>
      <c r="C5" s="99" t="s">
        <v>120</v>
      </c>
      <c r="D5" s="99"/>
      <c r="E5" s="100"/>
      <c r="F5" s="758"/>
      <c r="G5" s="759"/>
      <c r="H5" s="764"/>
      <c r="I5" s="764"/>
      <c r="J5" s="764"/>
      <c r="K5" s="764"/>
      <c r="L5" s="764">
        <v>3276</v>
      </c>
      <c r="M5" s="765"/>
      <c r="N5" s="772"/>
      <c r="O5" s="773"/>
      <c r="P5" s="777"/>
      <c r="Q5" s="778"/>
    </row>
    <row r="6" spans="1:17" s="1" customFormat="1" ht="22.5" customHeight="1" thickBot="1" x14ac:dyDescent="0.25">
      <c r="B6" s="19" t="s">
        <v>61</v>
      </c>
      <c r="C6" s="98" t="s">
        <v>121</v>
      </c>
      <c r="D6" s="98"/>
      <c r="E6" s="98"/>
      <c r="F6" s="760"/>
      <c r="G6" s="761"/>
      <c r="H6" s="766"/>
      <c r="I6" s="766"/>
      <c r="J6" s="766"/>
      <c r="K6" s="766"/>
      <c r="L6" s="766"/>
      <c r="M6" s="767"/>
      <c r="N6" s="774"/>
      <c r="O6" s="775"/>
      <c r="P6" s="779"/>
      <c r="Q6" s="780"/>
    </row>
    <row r="7" spans="1:17" s="1" customFormat="1" ht="22.5" customHeight="1" x14ac:dyDescent="0.2">
      <c r="B7" s="4"/>
      <c r="C7" s="5"/>
      <c r="D7" s="5"/>
      <c r="E7" s="5"/>
      <c r="F7" s="5"/>
      <c r="G7" s="4"/>
      <c r="H7" s="4"/>
      <c r="I7" s="4"/>
      <c r="J7" s="4"/>
      <c r="K7" s="4"/>
      <c r="L7" s="4"/>
      <c r="M7" s="4"/>
    </row>
    <row r="8" spans="1:17" s="1" customFormat="1" ht="16.5" customHeight="1" thickBot="1" x14ac:dyDescent="0.25">
      <c r="B8" s="15" t="s">
        <v>70</v>
      </c>
    </row>
    <row r="9" spans="1:17" ht="17.25" customHeight="1" x14ac:dyDescent="0.2">
      <c r="B9" s="754" t="s">
        <v>13</v>
      </c>
      <c r="C9" s="751" t="s">
        <v>1</v>
      </c>
      <c r="D9" s="753" t="s">
        <v>35</v>
      </c>
      <c r="E9" s="753"/>
      <c r="F9" s="753" t="s">
        <v>36</v>
      </c>
      <c r="G9" s="753"/>
      <c r="H9" s="751" t="s">
        <v>85</v>
      </c>
      <c r="I9" s="751"/>
      <c r="J9" s="753" t="s">
        <v>39</v>
      </c>
      <c r="K9" s="753"/>
      <c r="L9" s="753"/>
      <c r="M9" s="751" t="s">
        <v>12</v>
      </c>
      <c r="N9" s="751" t="s">
        <v>10</v>
      </c>
      <c r="O9" s="753" t="s">
        <v>11</v>
      </c>
      <c r="P9" s="781"/>
    </row>
    <row r="10" spans="1:17" ht="26.4" x14ac:dyDescent="0.2">
      <c r="A10" s="6"/>
      <c r="B10" s="755"/>
      <c r="C10" s="752"/>
      <c r="D10" s="93" t="s">
        <v>37</v>
      </c>
      <c r="E10" s="93" t="s">
        <v>38</v>
      </c>
      <c r="F10" s="93" t="s">
        <v>37</v>
      </c>
      <c r="G10" s="93" t="s">
        <v>38</v>
      </c>
      <c r="H10" s="752"/>
      <c r="I10" s="752"/>
      <c r="J10" s="93" t="s">
        <v>40</v>
      </c>
      <c r="K10" s="93" t="s">
        <v>109</v>
      </c>
      <c r="L10" s="93" t="s">
        <v>110</v>
      </c>
      <c r="M10" s="782"/>
      <c r="N10" s="752"/>
      <c r="O10" s="782"/>
      <c r="P10" s="783"/>
    </row>
    <row r="11" spans="1:17" ht="21.75" customHeight="1" x14ac:dyDescent="0.2">
      <c r="A11" s="6"/>
      <c r="B11" s="25" t="s">
        <v>405</v>
      </c>
      <c r="C11" s="272">
        <v>2024</v>
      </c>
      <c r="D11" s="26">
        <v>15</v>
      </c>
      <c r="E11" s="26">
        <v>16</v>
      </c>
      <c r="F11" s="26">
        <v>15</v>
      </c>
      <c r="G11" s="26">
        <v>16</v>
      </c>
      <c r="H11" s="750" t="s">
        <v>406</v>
      </c>
      <c r="I11" s="750"/>
      <c r="J11" s="437">
        <v>616</v>
      </c>
      <c r="K11" s="437"/>
      <c r="L11" s="95">
        <v>3</v>
      </c>
      <c r="M11" s="272">
        <v>1</v>
      </c>
      <c r="N11" s="272"/>
      <c r="O11" s="750" t="s">
        <v>65</v>
      </c>
      <c r="P11" s="784"/>
    </row>
    <row r="12" spans="1:17" ht="21.75" customHeight="1" x14ac:dyDescent="0.2">
      <c r="A12" s="6"/>
      <c r="B12" s="25" t="s">
        <v>405</v>
      </c>
      <c r="C12" s="272">
        <v>2024</v>
      </c>
      <c r="D12" s="26">
        <v>15</v>
      </c>
      <c r="E12" s="26">
        <v>14</v>
      </c>
      <c r="F12" s="26">
        <v>15</v>
      </c>
      <c r="G12" s="26">
        <v>14</v>
      </c>
      <c r="H12" s="750" t="s">
        <v>407</v>
      </c>
      <c r="I12" s="750"/>
      <c r="J12" s="437">
        <v>260</v>
      </c>
      <c r="K12" s="437"/>
      <c r="L12" s="95">
        <v>3</v>
      </c>
      <c r="M12" s="272">
        <v>1</v>
      </c>
      <c r="N12" s="272"/>
      <c r="O12" s="750" t="s">
        <v>65</v>
      </c>
      <c r="P12" s="784"/>
    </row>
    <row r="13" spans="1:17" ht="21.75" customHeight="1" x14ac:dyDescent="0.2">
      <c r="A13" s="6"/>
      <c r="B13" s="25" t="s">
        <v>405</v>
      </c>
      <c r="C13" s="272">
        <v>2024</v>
      </c>
      <c r="D13" s="26">
        <v>15</v>
      </c>
      <c r="E13" s="26">
        <v>18</v>
      </c>
      <c r="F13" s="26">
        <v>15</v>
      </c>
      <c r="G13" s="26">
        <v>5</v>
      </c>
      <c r="H13" s="750" t="s">
        <v>408</v>
      </c>
      <c r="I13" s="750"/>
      <c r="J13" s="437">
        <v>900</v>
      </c>
      <c r="K13" s="437"/>
      <c r="L13" s="95">
        <v>3</v>
      </c>
      <c r="M13" s="272">
        <v>1</v>
      </c>
      <c r="N13" s="272"/>
      <c r="O13" s="750" t="s">
        <v>65</v>
      </c>
      <c r="P13" s="784"/>
    </row>
    <row r="14" spans="1:17" ht="21.75" customHeight="1" x14ac:dyDescent="0.2">
      <c r="A14" s="6"/>
      <c r="B14" s="25" t="s">
        <v>405</v>
      </c>
      <c r="C14" s="272">
        <v>2021</v>
      </c>
      <c r="D14" s="26">
        <v>15</v>
      </c>
      <c r="E14" s="26">
        <v>3</v>
      </c>
      <c r="F14" s="26">
        <v>15</v>
      </c>
      <c r="G14" s="26">
        <v>49</v>
      </c>
      <c r="H14" s="750" t="s">
        <v>409</v>
      </c>
      <c r="I14" s="750"/>
      <c r="J14" s="437">
        <v>1500</v>
      </c>
      <c r="K14" s="437"/>
      <c r="L14" s="95">
        <v>3</v>
      </c>
      <c r="M14" s="272">
        <v>1</v>
      </c>
      <c r="N14" s="272"/>
      <c r="O14" s="750" t="s">
        <v>65</v>
      </c>
      <c r="P14" s="784"/>
    </row>
    <row r="15" spans="1:17" ht="21.75" customHeight="1" x14ac:dyDescent="0.2">
      <c r="A15" s="6"/>
      <c r="B15" s="94"/>
      <c r="C15" s="33"/>
      <c r="D15" s="26"/>
      <c r="E15" s="26"/>
      <c r="F15" s="26"/>
      <c r="G15" s="26"/>
      <c r="H15" s="750"/>
      <c r="I15" s="750"/>
      <c r="J15" s="31"/>
      <c r="K15" s="31"/>
      <c r="L15" s="95"/>
      <c r="M15" s="37"/>
      <c r="N15" s="33"/>
      <c r="O15" s="750"/>
      <c r="P15" s="784"/>
    </row>
    <row r="16" spans="1:17" ht="21.75" customHeight="1" x14ac:dyDescent="0.2">
      <c r="A16" s="6"/>
      <c r="B16" s="94"/>
      <c r="C16" s="33"/>
      <c r="D16" s="26"/>
      <c r="E16" s="26"/>
      <c r="F16" s="26"/>
      <c r="G16" s="26"/>
      <c r="H16" s="750"/>
      <c r="I16" s="750"/>
      <c r="J16" s="31"/>
      <c r="K16" s="31"/>
      <c r="L16" s="95"/>
      <c r="M16" s="37"/>
      <c r="N16" s="33"/>
      <c r="O16" s="750"/>
      <c r="P16" s="784"/>
    </row>
    <row r="17" spans="1:16" ht="21.75" customHeight="1" x14ac:dyDescent="0.2">
      <c r="A17" s="6"/>
      <c r="B17" s="94"/>
      <c r="C17" s="33"/>
      <c r="D17" s="26"/>
      <c r="E17" s="26"/>
      <c r="F17" s="26"/>
      <c r="G17" s="26"/>
      <c r="H17" s="750"/>
      <c r="I17" s="750"/>
      <c r="J17" s="31"/>
      <c r="K17" s="31"/>
      <c r="L17" s="95"/>
      <c r="M17" s="37"/>
      <c r="N17" s="33"/>
      <c r="O17" s="750"/>
      <c r="P17" s="784"/>
    </row>
    <row r="18" spans="1:16" ht="21.75" customHeight="1" thickBot="1" x14ac:dyDescent="0.25">
      <c r="A18" s="6"/>
      <c r="B18" s="96"/>
      <c r="C18" s="43"/>
      <c r="D18" s="41"/>
      <c r="E18" s="41"/>
      <c r="F18" s="41"/>
      <c r="G18" s="41"/>
      <c r="H18" s="785"/>
      <c r="I18" s="785"/>
      <c r="J18" s="42"/>
      <c r="K18" s="42"/>
      <c r="L18" s="97"/>
      <c r="M18" s="45"/>
      <c r="N18" s="43"/>
      <c r="O18" s="785"/>
      <c r="P18" s="786"/>
    </row>
    <row r="19" spans="1:16" ht="21.75" customHeight="1" x14ac:dyDescent="0.2">
      <c r="A19" s="6"/>
      <c r="B19" s="16"/>
      <c r="C19" s="4"/>
      <c r="D19" s="7"/>
      <c r="E19" s="7"/>
      <c r="F19" s="7"/>
      <c r="G19" s="7"/>
      <c r="H19" s="8"/>
      <c r="I19" s="8"/>
      <c r="J19" s="9"/>
      <c r="K19" s="10"/>
      <c r="L19" s="17"/>
      <c r="M19" s="4"/>
      <c r="N19" s="8"/>
    </row>
    <row r="20" spans="1:16" s="1" customFormat="1" ht="16.5" customHeight="1" thickBot="1" x14ac:dyDescent="0.25">
      <c r="B20" s="15" t="s">
        <v>71</v>
      </c>
    </row>
    <row r="21" spans="1:16" ht="17.25" customHeight="1" x14ac:dyDescent="0.2">
      <c r="B21" s="754" t="s">
        <v>13</v>
      </c>
      <c r="C21" s="751" t="s">
        <v>1</v>
      </c>
      <c r="D21" s="753" t="s">
        <v>35</v>
      </c>
      <c r="E21" s="753"/>
      <c r="F21" s="753" t="s">
        <v>36</v>
      </c>
      <c r="G21" s="753"/>
      <c r="H21" s="751" t="s">
        <v>34</v>
      </c>
      <c r="I21" s="751"/>
      <c r="J21" s="753" t="s">
        <v>39</v>
      </c>
      <c r="K21" s="753"/>
      <c r="L21" s="753"/>
      <c r="M21" s="751" t="s">
        <v>12</v>
      </c>
      <c r="N21" s="751" t="s">
        <v>10</v>
      </c>
      <c r="O21" s="753" t="s">
        <v>11</v>
      </c>
      <c r="P21" s="781"/>
    </row>
    <row r="22" spans="1:16" ht="26.4" x14ac:dyDescent="0.2">
      <c r="A22" s="6"/>
      <c r="B22" s="755"/>
      <c r="C22" s="752"/>
      <c r="D22" s="93" t="s">
        <v>37</v>
      </c>
      <c r="E22" s="93" t="s">
        <v>38</v>
      </c>
      <c r="F22" s="93" t="s">
        <v>37</v>
      </c>
      <c r="G22" s="93" t="s">
        <v>38</v>
      </c>
      <c r="H22" s="752"/>
      <c r="I22" s="752"/>
      <c r="J22" s="93" t="s">
        <v>40</v>
      </c>
      <c r="K22" s="93" t="s">
        <v>109</v>
      </c>
      <c r="L22" s="93" t="s">
        <v>110</v>
      </c>
      <c r="M22" s="782"/>
      <c r="N22" s="752"/>
      <c r="O22" s="782"/>
      <c r="P22" s="783"/>
    </row>
    <row r="23" spans="1:16" ht="21.75" customHeight="1" x14ac:dyDescent="0.2">
      <c r="A23" s="6"/>
      <c r="B23" s="94"/>
      <c r="C23" s="33"/>
      <c r="D23" s="26"/>
      <c r="E23" s="26"/>
      <c r="F23" s="26"/>
      <c r="G23" s="26"/>
      <c r="H23" s="750"/>
      <c r="I23" s="750"/>
      <c r="J23" s="31"/>
      <c r="K23" s="31"/>
      <c r="L23" s="95"/>
      <c r="M23" s="37"/>
      <c r="N23" s="33"/>
      <c r="O23" s="750"/>
      <c r="P23" s="784"/>
    </row>
    <row r="24" spans="1:16" ht="21.75" customHeight="1" x14ac:dyDescent="0.2">
      <c r="A24" s="6"/>
      <c r="B24" s="94"/>
      <c r="C24" s="33"/>
      <c r="D24" s="26"/>
      <c r="E24" s="26"/>
      <c r="F24" s="26"/>
      <c r="G24" s="26"/>
      <c r="H24" s="750"/>
      <c r="I24" s="750"/>
      <c r="J24" s="31"/>
      <c r="K24" s="31"/>
      <c r="L24" s="95"/>
      <c r="M24" s="37"/>
      <c r="N24" s="33"/>
      <c r="O24" s="750"/>
      <c r="P24" s="784"/>
    </row>
    <row r="25" spans="1:16" ht="21.75" customHeight="1" x14ac:dyDescent="0.2">
      <c r="A25" s="6"/>
      <c r="B25" s="94"/>
      <c r="C25" s="33"/>
      <c r="D25" s="26"/>
      <c r="E25" s="26"/>
      <c r="F25" s="26"/>
      <c r="G25" s="26"/>
      <c r="H25" s="750"/>
      <c r="I25" s="750"/>
      <c r="J25" s="34"/>
      <c r="K25" s="34"/>
      <c r="L25" s="95"/>
      <c r="M25" s="37"/>
      <c r="N25" s="33"/>
      <c r="O25" s="750"/>
      <c r="P25" s="784"/>
    </row>
    <row r="26" spans="1:16" ht="21.75" customHeight="1" x14ac:dyDescent="0.2">
      <c r="A26" s="6"/>
      <c r="B26" s="94"/>
      <c r="C26" s="33"/>
      <c r="D26" s="26"/>
      <c r="E26" s="26"/>
      <c r="F26" s="26"/>
      <c r="G26" s="26"/>
      <c r="H26" s="750"/>
      <c r="I26" s="750"/>
      <c r="J26" s="34"/>
      <c r="K26" s="34"/>
      <c r="L26" s="95"/>
      <c r="M26" s="37"/>
      <c r="N26" s="33"/>
      <c r="O26" s="750"/>
      <c r="P26" s="784"/>
    </row>
    <row r="27" spans="1:16" ht="21.75" customHeight="1" thickBot="1" x14ac:dyDescent="0.25">
      <c r="A27" s="6"/>
      <c r="B27" s="96"/>
      <c r="C27" s="43"/>
      <c r="D27" s="41"/>
      <c r="E27" s="41"/>
      <c r="F27" s="41"/>
      <c r="G27" s="41"/>
      <c r="H27" s="785"/>
      <c r="I27" s="785"/>
      <c r="J27" s="44"/>
      <c r="K27" s="44"/>
      <c r="L27" s="97"/>
      <c r="M27" s="45"/>
      <c r="N27" s="43"/>
      <c r="O27" s="785"/>
      <c r="P27" s="786"/>
    </row>
    <row r="28" spans="1:16" x14ac:dyDescent="0.2">
      <c r="B28" s="3" t="s">
        <v>111</v>
      </c>
    </row>
  </sheetData>
  <mergeCells count="65">
    <mergeCell ref="O23:P23"/>
    <mergeCell ref="O24:P24"/>
    <mergeCell ref="O25:P25"/>
    <mergeCell ref="O26:P26"/>
    <mergeCell ref="O27:P27"/>
    <mergeCell ref="H23:I23"/>
    <mergeCell ref="H24:I24"/>
    <mergeCell ref="H25:I25"/>
    <mergeCell ref="H26:I26"/>
    <mergeCell ref="H27:I27"/>
    <mergeCell ref="O16:P16"/>
    <mergeCell ref="O17:P17"/>
    <mergeCell ref="O18:P18"/>
    <mergeCell ref="J21:L21"/>
    <mergeCell ref="H21:I22"/>
    <mergeCell ref="O21:P22"/>
    <mergeCell ref="H17:I17"/>
    <mergeCell ref="H18:I18"/>
    <mergeCell ref="M21:M22"/>
    <mergeCell ref="N21:N22"/>
    <mergeCell ref="O11:P11"/>
    <mergeCell ref="O12:P12"/>
    <mergeCell ref="O13:P13"/>
    <mergeCell ref="O14:P14"/>
    <mergeCell ref="O15:P15"/>
    <mergeCell ref="N4:O4"/>
    <mergeCell ref="N5:O5"/>
    <mergeCell ref="N6:O6"/>
    <mergeCell ref="J9:L9"/>
    <mergeCell ref="N3:Q3"/>
    <mergeCell ref="P4:Q4"/>
    <mergeCell ref="P5:Q5"/>
    <mergeCell ref="P6:Q6"/>
    <mergeCell ref="O9:P10"/>
    <mergeCell ref="M9:M10"/>
    <mergeCell ref="N9:N10"/>
    <mergeCell ref="F4:G4"/>
    <mergeCell ref="F5:G5"/>
    <mergeCell ref="F6:G6"/>
    <mergeCell ref="B3:E4"/>
    <mergeCell ref="F3:M3"/>
    <mergeCell ref="L4:M4"/>
    <mergeCell ref="L5:M5"/>
    <mergeCell ref="L6:M6"/>
    <mergeCell ref="H4:I4"/>
    <mergeCell ref="H5:I5"/>
    <mergeCell ref="H6:I6"/>
    <mergeCell ref="J4:K4"/>
    <mergeCell ref="J5:K5"/>
    <mergeCell ref="J6:K6"/>
    <mergeCell ref="D9:E9"/>
    <mergeCell ref="F9:G9"/>
    <mergeCell ref="B9:B10"/>
    <mergeCell ref="C9:C10"/>
    <mergeCell ref="B21:B22"/>
    <mergeCell ref="C21:C22"/>
    <mergeCell ref="D21:E21"/>
    <mergeCell ref="F21:G21"/>
    <mergeCell ref="H15:I15"/>
    <mergeCell ref="H16:I16"/>
    <mergeCell ref="H9:I10"/>
    <mergeCell ref="H11:I11"/>
    <mergeCell ref="H12:I12"/>
    <mergeCell ref="H13:I13"/>
    <mergeCell ref="H14:I14"/>
  </mergeCells>
  <phoneticPr fontId="1"/>
  <dataValidations count="4">
    <dataValidation imeMode="hiragana" allowBlank="1" showInputMessage="1" showErrorMessage="1" sqref="I15:I17 I19 B11:B19 I24:I26 B23:H27 H11:H19 I12:I13" xr:uid="{00000000-0002-0000-0200-000000000000}"/>
    <dataValidation imeMode="off" allowBlank="1" showInputMessage="1" showErrorMessage="1" sqref="J19:L19 J23:M27 J11:M18" xr:uid="{00000000-0002-0000-0200-000001000000}"/>
    <dataValidation type="list" imeMode="hiragana" allowBlank="1" showInputMessage="1" showErrorMessage="1" sqref="M19" xr:uid="{00000000-0002-0000-0200-000002000000}">
      <formula1>#REF!</formula1>
    </dataValidation>
    <dataValidation type="list" allowBlank="1" showInputMessage="1" showErrorMessage="1" sqref="C23:C27" xr:uid="{00000000-0002-0000-0200-000003000000}">
      <formula1>#REF!</formula1>
    </dataValidation>
  </dataValidations>
  <printOptions horizontalCentered="1"/>
  <pageMargins left="0.39370078740157483" right="0.39370078740157483" top="0.78740157480314965" bottom="0.4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3"/>
  <sheetViews>
    <sheetView view="pageBreakPreview" zoomScale="60" zoomScaleNormal="85" workbookViewId="0">
      <selection activeCell="C6" sqref="C6"/>
    </sheetView>
  </sheetViews>
  <sheetFormatPr defaultColWidth="9" defaultRowHeight="13.2" x14ac:dyDescent="0.2"/>
  <cols>
    <col min="1" max="1" width="6.6640625" style="1" customWidth="1"/>
    <col min="2" max="2" width="10.88671875" style="1" customWidth="1"/>
    <col min="3" max="5" width="8.44140625" style="1" customWidth="1"/>
    <col min="6" max="6" width="39.109375" style="1" customWidth="1"/>
    <col min="7" max="7" width="12" style="1" customWidth="1"/>
    <col min="8" max="8" width="6.6640625" style="1" customWidth="1"/>
    <col min="9" max="9" width="7.33203125" style="1" customWidth="1"/>
    <col min="10" max="10" width="21" style="1" customWidth="1"/>
    <col min="11" max="12" width="9" style="1"/>
    <col min="13" max="14" width="9" style="1" hidden="1" customWidth="1"/>
    <col min="15" max="15" width="9" style="1" customWidth="1"/>
    <col min="16" max="16384" width="9" style="1"/>
  </cols>
  <sheetData>
    <row r="1" spans="1:14" ht="23.25" customHeight="1" x14ac:dyDescent="0.2">
      <c r="B1" s="2" t="s">
        <v>113</v>
      </c>
    </row>
    <row r="2" spans="1:14" ht="9" customHeight="1" thickBot="1" x14ac:dyDescent="0.25">
      <c r="B2" s="11"/>
    </row>
    <row r="3" spans="1:14" ht="22.5" customHeight="1" thickBot="1" x14ac:dyDescent="0.25">
      <c r="B3" s="789" t="s">
        <v>88</v>
      </c>
      <c r="C3" s="790"/>
      <c r="D3" s="790"/>
      <c r="E3" s="787"/>
      <c r="F3" s="787" t="s">
        <v>73</v>
      </c>
      <c r="G3" s="788"/>
      <c r="H3" s="5"/>
      <c r="I3" s="5"/>
      <c r="J3" s="5"/>
    </row>
    <row r="4" spans="1:14" ht="22.5" customHeight="1" x14ac:dyDescent="0.2">
      <c r="B4" s="18" t="s">
        <v>59</v>
      </c>
      <c r="C4" s="99" t="s">
        <v>120</v>
      </c>
      <c r="D4" s="99"/>
      <c r="E4" s="105"/>
      <c r="F4" s="728"/>
      <c r="G4" s="781"/>
      <c r="H4" s="5"/>
      <c r="I4" s="5"/>
      <c r="J4" s="5"/>
    </row>
    <row r="5" spans="1:14" ht="22.5" customHeight="1" thickBot="1" x14ac:dyDescent="0.25">
      <c r="B5" s="19" t="s">
        <v>61</v>
      </c>
      <c r="C5" s="98" t="s">
        <v>121</v>
      </c>
      <c r="D5" s="98"/>
      <c r="E5" s="106"/>
      <c r="F5" s="731"/>
      <c r="G5" s="776"/>
      <c r="H5" s="5"/>
      <c r="I5" s="5"/>
      <c r="J5" s="5"/>
    </row>
    <row r="6" spans="1:14" s="5" customFormat="1" ht="22.5" customHeight="1" thickBot="1" x14ac:dyDescent="0.25">
      <c r="E6" s="4"/>
      <c r="F6" s="4"/>
      <c r="G6" s="4"/>
      <c r="H6" s="4"/>
      <c r="I6" s="4"/>
      <c r="J6" s="4"/>
      <c r="K6" s="4"/>
      <c r="L6" s="4"/>
    </row>
    <row r="7" spans="1:14" ht="28.5" customHeight="1" x14ac:dyDescent="0.2">
      <c r="A7" s="6"/>
      <c r="B7" s="86" t="s">
        <v>13</v>
      </c>
      <c r="C7" s="24" t="s">
        <v>4</v>
      </c>
      <c r="D7" s="24" t="s">
        <v>5</v>
      </c>
      <c r="E7" s="101" t="s">
        <v>1</v>
      </c>
      <c r="F7" s="24" t="s">
        <v>42</v>
      </c>
      <c r="G7" s="24" t="s">
        <v>43</v>
      </c>
      <c r="H7" s="87" t="s">
        <v>12</v>
      </c>
      <c r="I7" s="87" t="s">
        <v>10</v>
      </c>
      <c r="J7" s="88" t="s">
        <v>11</v>
      </c>
    </row>
    <row r="8" spans="1:14" s="3" customFormat="1" ht="21.75" customHeight="1" x14ac:dyDescent="0.2">
      <c r="A8" s="6"/>
      <c r="B8" s="94"/>
      <c r="C8" s="26"/>
      <c r="D8" s="26"/>
      <c r="E8" s="33"/>
      <c r="F8" s="102"/>
      <c r="G8" s="103"/>
      <c r="H8" s="37"/>
      <c r="I8" s="33"/>
      <c r="J8" s="39"/>
      <c r="M8" s="3" t="s">
        <v>14</v>
      </c>
    </row>
    <row r="9" spans="1:14" s="3" customFormat="1" ht="21.75" customHeight="1" x14ac:dyDescent="0.2">
      <c r="A9" s="6"/>
      <c r="B9" s="94"/>
      <c r="C9" s="26"/>
      <c r="D9" s="26"/>
      <c r="E9" s="33"/>
      <c r="F9" s="102"/>
      <c r="G9" s="103"/>
      <c r="H9" s="37"/>
      <c r="I9" s="33"/>
      <c r="J9" s="39"/>
      <c r="M9" s="3" t="s">
        <v>15</v>
      </c>
    </row>
    <row r="10" spans="1:14" s="3" customFormat="1" ht="21.75" customHeight="1" x14ac:dyDescent="0.2">
      <c r="A10" s="6"/>
      <c r="B10" s="94"/>
      <c r="C10" s="26"/>
      <c r="D10" s="26"/>
      <c r="E10" s="33"/>
      <c r="F10" s="102"/>
      <c r="G10" s="102"/>
      <c r="H10" s="37"/>
      <c r="I10" s="33"/>
      <c r="J10" s="39"/>
      <c r="M10" s="3" t="s">
        <v>2</v>
      </c>
      <c r="N10" s="3" t="s">
        <v>1</v>
      </c>
    </row>
    <row r="11" spans="1:14" s="3" customFormat="1" ht="21.75" customHeight="1" x14ac:dyDescent="0.2">
      <c r="A11" s="6"/>
      <c r="B11" s="94"/>
      <c r="C11" s="26"/>
      <c r="D11" s="26"/>
      <c r="E11" s="33"/>
      <c r="F11" s="102"/>
      <c r="G11" s="103"/>
      <c r="H11" s="37"/>
      <c r="I11" s="33"/>
      <c r="J11" s="39"/>
      <c r="M11" s="3" t="s">
        <v>16</v>
      </c>
      <c r="N11" s="3">
        <v>25</v>
      </c>
    </row>
    <row r="12" spans="1:14" s="3" customFormat="1" ht="21.75" customHeight="1" x14ac:dyDescent="0.2">
      <c r="A12" s="6"/>
      <c r="B12" s="94"/>
      <c r="C12" s="26"/>
      <c r="D12" s="26"/>
      <c r="E12" s="33"/>
      <c r="F12" s="102"/>
      <c r="G12" s="103"/>
      <c r="H12" s="37"/>
      <c r="I12" s="33"/>
      <c r="J12" s="39"/>
      <c r="M12" s="3" t="s">
        <v>17</v>
      </c>
      <c r="N12" s="3">
        <v>26</v>
      </c>
    </row>
    <row r="13" spans="1:14" s="3" customFormat="1" ht="21.75" customHeight="1" x14ac:dyDescent="0.2">
      <c r="A13" s="6"/>
      <c r="B13" s="94"/>
      <c r="C13" s="26"/>
      <c r="D13" s="26"/>
      <c r="E13" s="33"/>
      <c r="F13" s="102"/>
      <c r="G13" s="103"/>
      <c r="H13" s="37"/>
      <c r="I13" s="33"/>
      <c r="J13" s="39"/>
      <c r="M13" s="3" t="s">
        <v>18</v>
      </c>
      <c r="N13" s="3">
        <v>27</v>
      </c>
    </row>
    <row r="14" spans="1:14" s="3" customFormat="1" ht="21.75" customHeight="1" x14ac:dyDescent="0.2">
      <c r="A14" s="6"/>
      <c r="B14" s="94"/>
      <c r="C14" s="26"/>
      <c r="D14" s="26"/>
      <c r="E14" s="33"/>
      <c r="F14" s="102"/>
      <c r="G14" s="102"/>
      <c r="H14" s="37"/>
      <c r="I14" s="33"/>
      <c r="J14" s="39"/>
      <c r="M14" s="3" t="s">
        <v>19</v>
      </c>
      <c r="N14" s="3">
        <v>28</v>
      </c>
    </row>
    <row r="15" spans="1:14" s="3" customFormat="1" ht="21.75" customHeight="1" x14ac:dyDescent="0.2">
      <c r="A15" s="6"/>
      <c r="B15" s="94"/>
      <c r="C15" s="26"/>
      <c r="D15" s="26"/>
      <c r="E15" s="33"/>
      <c r="F15" s="102"/>
      <c r="G15" s="102"/>
      <c r="H15" s="37"/>
      <c r="I15" s="33"/>
      <c r="J15" s="39"/>
      <c r="M15" s="3" t="s">
        <v>20</v>
      </c>
      <c r="N15" s="3">
        <v>29</v>
      </c>
    </row>
    <row r="16" spans="1:14" s="3" customFormat="1" ht="21.75" customHeight="1" x14ac:dyDescent="0.2">
      <c r="A16" s="6"/>
      <c r="B16" s="94"/>
      <c r="C16" s="26"/>
      <c r="D16" s="26"/>
      <c r="E16" s="33"/>
      <c r="F16" s="102"/>
      <c r="G16" s="102"/>
      <c r="H16" s="37"/>
      <c r="I16" s="33"/>
      <c r="J16" s="39"/>
      <c r="M16" s="3" t="s">
        <v>21</v>
      </c>
      <c r="N16" s="3">
        <v>30</v>
      </c>
    </row>
    <row r="17" spans="1:14" s="3" customFormat="1" ht="21.75" customHeight="1" x14ac:dyDescent="0.2">
      <c r="A17" s="6"/>
      <c r="B17" s="94"/>
      <c r="C17" s="26"/>
      <c r="D17" s="26"/>
      <c r="E17" s="33"/>
      <c r="F17" s="102"/>
      <c r="G17" s="102"/>
      <c r="H17" s="37"/>
      <c r="I17" s="33"/>
      <c r="J17" s="39"/>
      <c r="M17" s="3" t="s">
        <v>22</v>
      </c>
      <c r="N17" s="3">
        <v>31</v>
      </c>
    </row>
    <row r="18" spans="1:14" s="3" customFormat="1" ht="21.75" customHeight="1" x14ac:dyDescent="0.2">
      <c r="A18" s="6"/>
      <c r="B18" s="94"/>
      <c r="C18" s="26"/>
      <c r="D18" s="26"/>
      <c r="E18" s="33"/>
      <c r="F18" s="102"/>
      <c r="G18" s="102"/>
      <c r="H18" s="37"/>
      <c r="I18" s="33"/>
      <c r="J18" s="39"/>
      <c r="M18" s="3" t="s">
        <v>23</v>
      </c>
      <c r="N18" s="3">
        <v>32</v>
      </c>
    </row>
    <row r="19" spans="1:14" s="3" customFormat="1" ht="21.75" customHeight="1" x14ac:dyDescent="0.2">
      <c r="A19" s="6"/>
      <c r="B19" s="94"/>
      <c r="C19" s="26"/>
      <c r="D19" s="26"/>
      <c r="E19" s="33"/>
      <c r="F19" s="102"/>
      <c r="G19" s="102"/>
      <c r="H19" s="37"/>
      <c r="I19" s="33"/>
      <c r="J19" s="39"/>
      <c r="M19" s="3" t="s">
        <v>24</v>
      </c>
    </row>
    <row r="20" spans="1:14" s="3" customFormat="1" ht="21.75" customHeight="1" x14ac:dyDescent="0.2">
      <c r="A20" s="6"/>
      <c r="B20" s="94"/>
      <c r="C20" s="26"/>
      <c r="D20" s="26"/>
      <c r="E20" s="33"/>
      <c r="F20" s="102"/>
      <c r="G20" s="102"/>
      <c r="H20" s="37"/>
      <c r="I20" s="33"/>
      <c r="J20" s="39"/>
      <c r="M20" s="3" t="s">
        <v>25</v>
      </c>
      <c r="N20" s="3" t="s">
        <v>46</v>
      </c>
    </row>
    <row r="21" spans="1:14" s="3" customFormat="1" ht="21.75" customHeight="1" x14ac:dyDescent="0.2">
      <c r="A21" s="6"/>
      <c r="B21" s="94"/>
      <c r="C21" s="26"/>
      <c r="D21" s="26"/>
      <c r="E21" s="33"/>
      <c r="F21" s="102"/>
      <c r="G21" s="102"/>
      <c r="H21" s="37"/>
      <c r="I21" s="33"/>
      <c r="J21" s="39"/>
      <c r="M21" s="3" t="s">
        <v>26</v>
      </c>
      <c r="N21" s="3" t="s">
        <v>45</v>
      </c>
    </row>
    <row r="22" spans="1:14" s="3" customFormat="1" ht="21.75" customHeight="1" thickBot="1" x14ac:dyDescent="0.25">
      <c r="A22" s="6"/>
      <c r="B22" s="96"/>
      <c r="C22" s="41"/>
      <c r="D22" s="41"/>
      <c r="E22" s="43"/>
      <c r="F22" s="104"/>
      <c r="G22" s="104"/>
      <c r="H22" s="45"/>
      <c r="I22" s="43"/>
      <c r="J22" s="46"/>
      <c r="M22" s="3" t="s">
        <v>27</v>
      </c>
      <c r="N22" s="3" t="s">
        <v>47</v>
      </c>
    </row>
    <row r="23" spans="1:14" x14ac:dyDescent="0.2">
      <c r="B23" s="1" t="s">
        <v>44</v>
      </c>
    </row>
  </sheetData>
  <mergeCells count="4">
    <mergeCell ref="F3:G3"/>
    <mergeCell ref="F5:G5"/>
    <mergeCell ref="F4:G4"/>
    <mergeCell ref="B3:E3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41"/>
  <sheetViews>
    <sheetView view="pageBreakPreview" zoomScale="85" zoomScaleNormal="85" zoomScaleSheetLayoutView="85" workbookViewId="0">
      <pane xSplit="1" ySplit="18" topLeftCell="B252" activePane="bottomRight" state="frozen"/>
      <selection pane="topRight" activeCell="B1" sqref="B1"/>
      <selection pane="bottomLeft" activeCell="A19" sqref="A19"/>
      <selection pane="bottomRight" activeCell="R12" sqref="R12"/>
    </sheetView>
  </sheetViews>
  <sheetFormatPr defaultColWidth="9" defaultRowHeight="13.2" x14ac:dyDescent="0.2"/>
  <cols>
    <col min="1" max="1" width="6.6640625" style="3" customWidth="1"/>
    <col min="2" max="2" width="9" style="3" customWidth="1"/>
    <col min="3" max="3" width="9" style="3"/>
    <col min="4" max="5" width="10.88671875" style="3" customWidth="1"/>
    <col min="6" max="7" width="9" style="3"/>
    <col min="8" max="8" width="9.6640625" style="3" customWidth="1"/>
    <col min="9" max="9" width="9" style="3"/>
    <col min="10" max="10" width="6.6640625" style="3" customWidth="1"/>
    <col min="11" max="11" width="8.109375" style="3" customWidth="1"/>
    <col min="12" max="12" width="7" style="3" customWidth="1"/>
    <col min="13" max="15" width="8.21875" style="3" customWidth="1"/>
    <col min="16" max="16" width="8.109375" style="3" customWidth="1"/>
    <col min="17" max="18" width="10.109375" style="3" customWidth="1"/>
    <col min="19" max="19" width="8.109375" style="3" customWidth="1"/>
    <col min="20" max="20" width="9" style="3"/>
    <col min="21" max="21" width="13.109375" style="3" customWidth="1"/>
    <col min="22" max="16384" width="9" style="3"/>
  </cols>
  <sheetData>
    <row r="1" spans="2:18" ht="23.25" customHeight="1" x14ac:dyDescent="0.2">
      <c r="B1" s="11" t="s">
        <v>115</v>
      </c>
    </row>
    <row r="2" spans="2:18" ht="23.25" customHeight="1" x14ac:dyDescent="0.2">
      <c r="B2" s="14" t="s">
        <v>93</v>
      </c>
    </row>
    <row r="3" spans="2:18" ht="22.5" customHeight="1" thickBot="1" x14ac:dyDescent="0.25">
      <c r="B3" s="791" t="s">
        <v>116</v>
      </c>
      <c r="C3" s="791"/>
      <c r="D3" s="791"/>
    </row>
    <row r="4" spans="2:18" ht="16.5" customHeight="1" x14ac:dyDescent="0.2">
      <c r="B4" s="53" t="s">
        <v>92</v>
      </c>
      <c r="C4" s="753" t="s">
        <v>68</v>
      </c>
      <c r="D4" s="753"/>
      <c r="E4" s="753" t="s">
        <v>67</v>
      </c>
      <c r="F4" s="753"/>
      <c r="G4" s="753" t="s">
        <v>56</v>
      </c>
      <c r="H4" s="753"/>
      <c r="I4" s="753" t="s">
        <v>58</v>
      </c>
      <c r="J4" s="753"/>
      <c r="K4" s="753" t="s">
        <v>51</v>
      </c>
      <c r="L4" s="753"/>
      <c r="M4" s="753" t="s">
        <v>89</v>
      </c>
      <c r="N4" s="781"/>
    </row>
    <row r="5" spans="2:18" ht="16.5" customHeight="1" x14ac:dyDescent="0.2">
      <c r="B5" s="54">
        <v>2021</v>
      </c>
      <c r="C5" s="800">
        <v>77.180000000000007</v>
      </c>
      <c r="D5" s="800"/>
      <c r="E5" s="800">
        <v>24.9</v>
      </c>
      <c r="F5" s="800"/>
      <c r="G5" s="800">
        <v>67.89</v>
      </c>
      <c r="H5" s="800"/>
      <c r="I5" s="782">
        <v>0</v>
      </c>
      <c r="J5" s="782"/>
      <c r="K5" s="782">
        <v>0</v>
      </c>
      <c r="L5" s="782"/>
      <c r="M5" s="782">
        <v>0</v>
      </c>
      <c r="N5" s="783"/>
    </row>
    <row r="6" spans="2:18" ht="16.5" customHeight="1" x14ac:dyDescent="0.2">
      <c r="B6" s="54">
        <v>2022</v>
      </c>
      <c r="C6" s="800">
        <v>67.41</v>
      </c>
      <c r="D6" s="800"/>
      <c r="E6" s="800">
        <v>32.979999999999997</v>
      </c>
      <c r="F6" s="800"/>
      <c r="G6" s="800">
        <v>84.71</v>
      </c>
      <c r="H6" s="800"/>
      <c r="I6" s="782">
        <v>0</v>
      </c>
      <c r="J6" s="782"/>
      <c r="K6" s="782">
        <v>0</v>
      </c>
      <c r="L6" s="782"/>
      <c r="M6" s="782">
        <v>0</v>
      </c>
      <c r="N6" s="783"/>
      <c r="O6" s="4"/>
      <c r="P6" s="4"/>
      <c r="Q6" s="4"/>
      <c r="R6" s="4"/>
    </row>
    <row r="7" spans="2:18" ht="16.5" customHeight="1" x14ac:dyDescent="0.2">
      <c r="B7" s="54">
        <v>2023</v>
      </c>
      <c r="C7" s="800">
        <v>51.14</v>
      </c>
      <c r="D7" s="800"/>
      <c r="E7" s="800">
        <v>47.32</v>
      </c>
      <c r="F7" s="800"/>
      <c r="G7" s="800">
        <v>110.77</v>
      </c>
      <c r="H7" s="800"/>
      <c r="I7" s="782">
        <v>0</v>
      </c>
      <c r="J7" s="782"/>
      <c r="K7" s="782">
        <v>0</v>
      </c>
      <c r="L7" s="782"/>
      <c r="M7" s="782">
        <v>0</v>
      </c>
      <c r="N7" s="783"/>
      <c r="O7" s="4"/>
      <c r="P7" s="4"/>
      <c r="Q7" s="4"/>
      <c r="R7" s="4"/>
    </row>
    <row r="8" spans="2:18" ht="16.5" customHeight="1" x14ac:dyDescent="0.2">
      <c r="B8" s="54">
        <v>2024</v>
      </c>
      <c r="C8" s="794">
        <v>45.31</v>
      </c>
      <c r="D8" s="794"/>
      <c r="E8" s="794">
        <v>43.05</v>
      </c>
      <c r="F8" s="794"/>
      <c r="G8" s="794">
        <v>101.95</v>
      </c>
      <c r="H8" s="794"/>
      <c r="I8" s="797">
        <v>0</v>
      </c>
      <c r="J8" s="797"/>
      <c r="K8" s="797">
        <v>0.49</v>
      </c>
      <c r="L8" s="797"/>
      <c r="M8" s="797">
        <v>0</v>
      </c>
      <c r="N8" s="805"/>
      <c r="O8" s="4"/>
      <c r="P8" s="4"/>
      <c r="Q8" s="4"/>
      <c r="R8" s="4"/>
    </row>
    <row r="9" spans="2:18" ht="16.5" customHeight="1" x14ac:dyDescent="0.2">
      <c r="B9" s="54">
        <v>2025</v>
      </c>
      <c r="C9" s="795"/>
      <c r="D9" s="795"/>
      <c r="E9" s="795"/>
      <c r="F9" s="795"/>
      <c r="G9" s="795"/>
      <c r="H9" s="795"/>
      <c r="I9" s="796"/>
      <c r="J9" s="796"/>
      <c r="K9" s="796"/>
      <c r="L9" s="796"/>
      <c r="M9" s="796"/>
      <c r="N9" s="806"/>
      <c r="O9" s="4"/>
      <c r="P9" s="4"/>
      <c r="Q9" s="4"/>
      <c r="R9" s="4"/>
    </row>
    <row r="10" spans="2:18" ht="16.5" customHeight="1" x14ac:dyDescent="0.2">
      <c r="B10" s="54">
        <v>2026</v>
      </c>
      <c r="C10" s="793"/>
      <c r="D10" s="793"/>
      <c r="E10" s="793"/>
      <c r="F10" s="793"/>
      <c r="G10" s="793"/>
      <c r="H10" s="793"/>
      <c r="I10" s="782"/>
      <c r="J10" s="782"/>
      <c r="K10" s="782"/>
      <c r="L10" s="782"/>
      <c r="M10" s="782"/>
      <c r="N10" s="783"/>
      <c r="O10" s="4"/>
      <c r="P10" s="4"/>
      <c r="Q10" s="4"/>
      <c r="R10" s="4"/>
    </row>
    <row r="11" spans="2:18" ht="16.5" customHeight="1" x14ac:dyDescent="0.2">
      <c r="B11" s="54">
        <v>2027</v>
      </c>
      <c r="C11" s="793"/>
      <c r="D11" s="793"/>
      <c r="E11" s="793"/>
      <c r="F11" s="793"/>
      <c r="G11" s="793"/>
      <c r="H11" s="793"/>
      <c r="I11" s="782"/>
      <c r="J11" s="782"/>
      <c r="K11" s="782"/>
      <c r="L11" s="782"/>
      <c r="M11" s="782"/>
      <c r="N11" s="783"/>
      <c r="O11" s="4"/>
      <c r="P11" s="4"/>
      <c r="Q11" s="4"/>
      <c r="R11" s="4"/>
    </row>
    <row r="12" spans="2:18" ht="16.5" customHeight="1" x14ac:dyDescent="0.2">
      <c r="B12" s="54">
        <v>2028</v>
      </c>
      <c r="C12" s="793"/>
      <c r="D12" s="793"/>
      <c r="E12" s="793"/>
      <c r="F12" s="793"/>
      <c r="G12" s="793"/>
      <c r="H12" s="793"/>
      <c r="I12" s="782"/>
      <c r="J12" s="782"/>
      <c r="K12" s="782"/>
      <c r="L12" s="782"/>
      <c r="M12" s="782"/>
      <c r="N12" s="783"/>
      <c r="O12" s="4"/>
      <c r="P12" s="4"/>
      <c r="Q12" s="4"/>
      <c r="R12" s="4"/>
    </row>
    <row r="13" spans="2:18" ht="16.5" customHeight="1" x14ac:dyDescent="0.2">
      <c r="B13" s="54">
        <v>2029</v>
      </c>
      <c r="C13" s="793"/>
      <c r="D13" s="793"/>
      <c r="E13" s="793"/>
      <c r="F13" s="793"/>
      <c r="G13" s="793"/>
      <c r="H13" s="793"/>
      <c r="I13" s="782"/>
      <c r="J13" s="782"/>
      <c r="K13" s="782"/>
      <c r="L13" s="782"/>
      <c r="M13" s="782"/>
      <c r="N13" s="783"/>
      <c r="O13" s="4"/>
      <c r="P13" s="4"/>
      <c r="Q13" s="4"/>
      <c r="R13" s="4"/>
    </row>
    <row r="14" spans="2:18" ht="16.5" customHeight="1" thickBot="1" x14ac:dyDescent="0.25">
      <c r="B14" s="56">
        <v>2030</v>
      </c>
      <c r="C14" s="792"/>
      <c r="D14" s="792"/>
      <c r="E14" s="792"/>
      <c r="F14" s="792"/>
      <c r="G14" s="792"/>
      <c r="H14" s="792"/>
      <c r="I14" s="757"/>
      <c r="J14" s="757"/>
      <c r="K14" s="757"/>
      <c r="L14" s="757"/>
      <c r="M14" s="757"/>
      <c r="N14" s="763"/>
      <c r="O14" s="4"/>
      <c r="P14" s="4"/>
      <c r="Q14" s="4"/>
      <c r="R14" s="4"/>
    </row>
    <row r="15" spans="2:18" ht="10.050000000000001" customHeight="1" x14ac:dyDescent="0.2">
      <c r="B15" s="4"/>
      <c r="C15" s="12"/>
      <c r="D15" s="12">
        <f>SUM(C5:D14)</f>
        <v>241.04000000000002</v>
      </c>
      <c r="E15" s="12"/>
      <c r="F15" s="12">
        <f>SUM(E5:F14)</f>
        <v>148.25</v>
      </c>
      <c r="G15" s="12"/>
      <c r="H15" s="12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2:18" ht="29.25" customHeight="1" thickBot="1" x14ac:dyDescent="0.25">
      <c r="B16" s="791" t="s">
        <v>117</v>
      </c>
      <c r="C16" s="791"/>
      <c r="D16" s="791"/>
      <c r="E16" s="5"/>
    </row>
    <row r="17" spans="1:21" ht="21" customHeight="1" x14ac:dyDescent="0.2">
      <c r="B17" s="801" t="s">
        <v>2</v>
      </c>
      <c r="C17" s="802" t="s">
        <v>3</v>
      </c>
      <c r="D17" s="715" t="s">
        <v>13</v>
      </c>
      <c r="E17" s="798" t="s">
        <v>57</v>
      </c>
      <c r="F17" s="744" t="s">
        <v>50</v>
      </c>
      <c r="G17" s="727"/>
      <c r="H17" s="727"/>
      <c r="I17" s="727"/>
      <c r="J17" s="727"/>
      <c r="K17" s="744" t="s">
        <v>90</v>
      </c>
      <c r="L17" s="727"/>
      <c r="M17" s="727"/>
      <c r="N17" s="727"/>
      <c r="O17" s="745"/>
      <c r="P17" s="746" t="s">
        <v>67</v>
      </c>
      <c r="Q17" s="746"/>
      <c r="R17" s="746"/>
      <c r="S17" s="747" t="s">
        <v>55</v>
      </c>
      <c r="T17" s="748"/>
      <c r="U17" s="734" t="s">
        <v>11</v>
      </c>
    </row>
    <row r="18" spans="1:21" ht="47.25" customHeight="1" thickBot="1" x14ac:dyDescent="0.25">
      <c r="A18" s="6"/>
      <c r="B18" s="770"/>
      <c r="C18" s="771"/>
      <c r="D18" s="803"/>
      <c r="E18" s="799"/>
      <c r="F18" s="56" t="s">
        <v>4</v>
      </c>
      <c r="G18" s="43" t="s">
        <v>5</v>
      </c>
      <c r="H18" s="58" t="s">
        <v>28</v>
      </c>
      <c r="I18" s="43" t="s">
        <v>6</v>
      </c>
      <c r="J18" s="112" t="s">
        <v>7</v>
      </c>
      <c r="K18" s="60" t="s">
        <v>91</v>
      </c>
      <c r="L18" s="58" t="s">
        <v>99</v>
      </c>
      <c r="M18" s="58" t="s">
        <v>8</v>
      </c>
      <c r="N18" s="58" t="s">
        <v>54</v>
      </c>
      <c r="O18" s="108" t="s">
        <v>30</v>
      </c>
      <c r="P18" s="60" t="s">
        <v>91</v>
      </c>
      <c r="Q18" s="43" t="s">
        <v>31</v>
      </c>
      <c r="R18" s="107" t="s">
        <v>48</v>
      </c>
      <c r="S18" s="60" t="s">
        <v>91</v>
      </c>
      <c r="T18" s="108" t="s">
        <v>57</v>
      </c>
      <c r="U18" s="804"/>
    </row>
    <row r="19" spans="1:21" ht="19.2" customHeight="1" x14ac:dyDescent="0.2">
      <c r="A19" s="6"/>
      <c r="B19" s="159" t="s">
        <v>141</v>
      </c>
      <c r="C19" s="158" t="s">
        <v>142</v>
      </c>
      <c r="D19" s="161" t="s">
        <v>142</v>
      </c>
      <c r="E19" s="109" t="s">
        <v>145</v>
      </c>
      <c r="F19" s="49">
        <v>24</v>
      </c>
      <c r="G19" s="26">
        <v>19</v>
      </c>
      <c r="H19" s="28">
        <v>0.25</v>
      </c>
      <c r="I19" s="29" t="s">
        <v>143</v>
      </c>
      <c r="J19" s="113">
        <v>8</v>
      </c>
      <c r="K19" s="114"/>
      <c r="L19" s="34"/>
      <c r="M19" s="29"/>
      <c r="N19" s="34"/>
      <c r="O19" s="83"/>
      <c r="P19" s="57"/>
      <c r="Q19" s="30"/>
      <c r="R19" s="110"/>
      <c r="S19" s="57">
        <v>2021</v>
      </c>
      <c r="T19" s="83" t="s">
        <v>125</v>
      </c>
      <c r="U19" s="160" t="s">
        <v>139</v>
      </c>
    </row>
    <row r="20" spans="1:21" ht="19.2" customHeight="1" x14ac:dyDescent="0.2">
      <c r="A20" s="6"/>
      <c r="B20" s="159" t="s">
        <v>141</v>
      </c>
      <c r="C20" s="158" t="s">
        <v>142</v>
      </c>
      <c r="D20" s="161" t="s">
        <v>142</v>
      </c>
      <c r="E20" s="109" t="s">
        <v>145</v>
      </c>
      <c r="F20" s="49">
        <v>24</v>
      </c>
      <c r="G20" s="26">
        <v>125</v>
      </c>
      <c r="H20" s="28">
        <v>4.12</v>
      </c>
      <c r="I20" s="29" t="s">
        <v>140</v>
      </c>
      <c r="J20" s="113">
        <v>5</v>
      </c>
      <c r="K20" s="114"/>
      <c r="L20" s="34"/>
      <c r="M20" s="29"/>
      <c r="N20" s="34"/>
      <c r="O20" s="83"/>
      <c r="P20" s="57"/>
      <c r="Q20" s="30"/>
      <c r="R20" s="110"/>
      <c r="S20" s="57">
        <v>2021</v>
      </c>
      <c r="T20" s="83" t="s">
        <v>125</v>
      </c>
      <c r="U20" s="160" t="s">
        <v>138</v>
      </c>
    </row>
    <row r="21" spans="1:21" ht="19.2" customHeight="1" x14ac:dyDescent="0.2">
      <c r="A21" s="6"/>
      <c r="B21" s="159" t="s">
        <v>141</v>
      </c>
      <c r="C21" s="158" t="s">
        <v>142</v>
      </c>
      <c r="D21" s="161" t="s">
        <v>142</v>
      </c>
      <c r="E21" s="109" t="s">
        <v>145</v>
      </c>
      <c r="F21" s="49">
        <v>24</v>
      </c>
      <c r="G21" s="26">
        <v>110</v>
      </c>
      <c r="H21" s="28">
        <v>5.57</v>
      </c>
      <c r="I21" s="29" t="s">
        <v>140</v>
      </c>
      <c r="J21" s="113">
        <v>3</v>
      </c>
      <c r="K21" s="114"/>
      <c r="L21" s="34"/>
      <c r="M21" s="29"/>
      <c r="N21" s="34"/>
      <c r="O21" s="83"/>
      <c r="P21" s="57"/>
      <c r="Q21" s="30"/>
      <c r="R21" s="110"/>
      <c r="S21" s="57">
        <v>2021</v>
      </c>
      <c r="T21" s="83" t="s">
        <v>125</v>
      </c>
      <c r="U21" s="160" t="s">
        <v>137</v>
      </c>
    </row>
    <row r="22" spans="1:21" ht="19.2" customHeight="1" x14ac:dyDescent="0.2">
      <c r="A22" s="6"/>
      <c r="B22" s="159" t="s">
        <v>141</v>
      </c>
      <c r="C22" s="158" t="s">
        <v>142</v>
      </c>
      <c r="D22" s="161" t="s">
        <v>142</v>
      </c>
      <c r="E22" s="109" t="s">
        <v>145</v>
      </c>
      <c r="F22" s="49">
        <v>24</v>
      </c>
      <c r="G22" s="26">
        <v>117</v>
      </c>
      <c r="H22" s="28">
        <v>7.1</v>
      </c>
      <c r="I22" s="29" t="s">
        <v>144</v>
      </c>
      <c r="J22" s="113">
        <v>2</v>
      </c>
      <c r="K22" s="114"/>
      <c r="L22" s="34"/>
      <c r="M22" s="29"/>
      <c r="N22" s="34"/>
      <c r="O22" s="83"/>
      <c r="P22" s="57"/>
      <c r="Q22" s="30"/>
      <c r="R22" s="110"/>
      <c r="S22" s="57">
        <v>2021</v>
      </c>
      <c r="T22" s="83" t="s">
        <v>125</v>
      </c>
      <c r="U22" s="160" t="s">
        <v>136</v>
      </c>
    </row>
    <row r="23" spans="1:21" ht="19.2" customHeight="1" x14ac:dyDescent="0.2">
      <c r="A23" s="6"/>
      <c r="B23" s="159" t="s">
        <v>141</v>
      </c>
      <c r="C23" s="158" t="s">
        <v>142</v>
      </c>
      <c r="D23" s="161" t="s">
        <v>142</v>
      </c>
      <c r="E23" s="109" t="s">
        <v>145</v>
      </c>
      <c r="F23" s="49">
        <v>24</v>
      </c>
      <c r="G23" s="26">
        <v>84</v>
      </c>
      <c r="H23" s="28">
        <v>2.19</v>
      </c>
      <c r="I23" s="29" t="s">
        <v>144</v>
      </c>
      <c r="J23" s="113">
        <v>2</v>
      </c>
      <c r="K23" s="114"/>
      <c r="L23" s="34"/>
      <c r="M23" s="29"/>
      <c r="N23" s="34"/>
      <c r="O23" s="83"/>
      <c r="P23" s="57"/>
      <c r="Q23" s="30"/>
      <c r="R23" s="110"/>
      <c r="S23" s="57">
        <v>2021</v>
      </c>
      <c r="T23" s="83" t="s">
        <v>125</v>
      </c>
      <c r="U23" s="160" t="s">
        <v>136</v>
      </c>
    </row>
    <row r="24" spans="1:21" ht="19.2" customHeight="1" x14ac:dyDescent="0.2">
      <c r="A24" s="6"/>
      <c r="B24" s="111" t="s">
        <v>23</v>
      </c>
      <c r="C24" s="93" t="s">
        <v>130</v>
      </c>
      <c r="D24" s="161" t="s">
        <v>130</v>
      </c>
      <c r="E24" s="109" t="s">
        <v>126</v>
      </c>
      <c r="F24" s="49">
        <v>24</v>
      </c>
      <c r="G24" s="26">
        <v>123</v>
      </c>
      <c r="H24" s="28">
        <v>5.8</v>
      </c>
      <c r="I24" s="29" t="s">
        <v>140</v>
      </c>
      <c r="J24" s="113">
        <v>39</v>
      </c>
      <c r="K24" s="114">
        <v>2021</v>
      </c>
      <c r="L24" s="34">
        <v>780</v>
      </c>
      <c r="M24" s="29"/>
      <c r="N24" s="34">
        <v>211</v>
      </c>
      <c r="O24" s="83">
        <v>27</v>
      </c>
      <c r="P24" s="57"/>
      <c r="Q24" s="30"/>
      <c r="R24" s="110"/>
      <c r="S24" s="57"/>
      <c r="T24" s="83"/>
      <c r="U24" s="85"/>
    </row>
    <row r="25" spans="1:21" ht="19.2" customHeight="1" x14ac:dyDescent="0.2">
      <c r="A25" s="6"/>
      <c r="B25" s="171" t="s">
        <v>23</v>
      </c>
      <c r="C25" s="170" t="s">
        <v>130</v>
      </c>
      <c r="D25" s="161" t="s">
        <v>130</v>
      </c>
      <c r="E25" s="109" t="s">
        <v>154</v>
      </c>
      <c r="F25" s="49">
        <v>24</v>
      </c>
      <c r="G25" s="26">
        <v>121</v>
      </c>
      <c r="H25" s="28">
        <v>3.8</v>
      </c>
      <c r="I25" s="29" t="s">
        <v>140</v>
      </c>
      <c r="J25" s="113">
        <v>40</v>
      </c>
      <c r="K25" s="114">
        <v>2022</v>
      </c>
      <c r="L25" s="34">
        <v>330</v>
      </c>
      <c r="M25" s="29"/>
      <c r="N25" s="34">
        <v>121</v>
      </c>
      <c r="O25" s="83">
        <v>37</v>
      </c>
      <c r="P25" s="57"/>
      <c r="Q25" s="30"/>
      <c r="R25" s="110"/>
      <c r="S25" s="57"/>
      <c r="T25" s="83"/>
      <c r="U25" s="85"/>
    </row>
    <row r="26" spans="1:21" ht="19.2" customHeight="1" x14ac:dyDescent="0.2">
      <c r="A26" s="6"/>
      <c r="B26" s="171" t="s">
        <v>23</v>
      </c>
      <c r="C26" s="170" t="s">
        <v>130</v>
      </c>
      <c r="D26" s="161" t="s">
        <v>130</v>
      </c>
      <c r="E26" s="109" t="s">
        <v>154</v>
      </c>
      <c r="F26" s="49">
        <v>24</v>
      </c>
      <c r="G26" s="26">
        <v>111</v>
      </c>
      <c r="H26" s="28">
        <v>1.26</v>
      </c>
      <c r="I26" s="29" t="s">
        <v>140</v>
      </c>
      <c r="J26" s="113">
        <v>40</v>
      </c>
      <c r="K26" s="114">
        <v>2022</v>
      </c>
      <c r="L26" s="166">
        <v>219</v>
      </c>
      <c r="M26" s="29"/>
      <c r="N26" s="166">
        <v>40</v>
      </c>
      <c r="O26" s="83">
        <v>18</v>
      </c>
      <c r="P26" s="57"/>
      <c r="Q26" s="30"/>
      <c r="R26" s="110"/>
      <c r="S26" s="57"/>
      <c r="T26" s="83"/>
      <c r="U26" s="85"/>
    </row>
    <row r="27" spans="1:21" ht="19.2" customHeight="1" x14ac:dyDescent="0.2">
      <c r="A27" s="6"/>
      <c r="B27" s="171" t="s">
        <v>23</v>
      </c>
      <c r="C27" s="170" t="s">
        <v>130</v>
      </c>
      <c r="D27" s="161" t="s">
        <v>130</v>
      </c>
      <c r="E27" s="178" t="s">
        <v>155</v>
      </c>
      <c r="F27" s="179">
        <v>24</v>
      </c>
      <c r="G27" s="180">
        <v>125</v>
      </c>
      <c r="H27" s="181">
        <v>4.12</v>
      </c>
      <c r="I27" s="182" t="s">
        <v>140</v>
      </c>
      <c r="J27" s="183">
        <v>6</v>
      </c>
      <c r="K27" s="114"/>
      <c r="L27" s="34"/>
      <c r="M27" s="29"/>
      <c r="N27" s="34"/>
      <c r="O27" s="83"/>
      <c r="P27" s="57"/>
      <c r="Q27" s="30"/>
      <c r="R27" s="110"/>
      <c r="S27" s="184">
        <v>2022</v>
      </c>
      <c r="T27" s="185" t="s">
        <v>157</v>
      </c>
      <c r="U27" s="160" t="s">
        <v>138</v>
      </c>
    </row>
    <row r="28" spans="1:21" ht="19.2" customHeight="1" x14ac:dyDescent="0.2">
      <c r="A28" s="6"/>
      <c r="B28" s="171" t="s">
        <v>23</v>
      </c>
      <c r="C28" s="170" t="s">
        <v>130</v>
      </c>
      <c r="D28" s="161" t="s">
        <v>130</v>
      </c>
      <c r="E28" s="178" t="s">
        <v>155</v>
      </c>
      <c r="F28" s="179">
        <v>24</v>
      </c>
      <c r="G28" s="180">
        <v>19</v>
      </c>
      <c r="H28" s="181">
        <v>0.25</v>
      </c>
      <c r="I28" s="182" t="s">
        <v>156</v>
      </c>
      <c r="J28" s="183">
        <v>9</v>
      </c>
      <c r="K28" s="114"/>
      <c r="L28" s="34"/>
      <c r="M28" s="29"/>
      <c r="N28" s="34"/>
      <c r="O28" s="83"/>
      <c r="P28" s="57"/>
      <c r="Q28" s="30"/>
      <c r="R28" s="110"/>
      <c r="S28" s="184">
        <v>2022</v>
      </c>
      <c r="T28" s="185" t="s">
        <v>157</v>
      </c>
      <c r="U28" s="160" t="s">
        <v>139</v>
      </c>
    </row>
    <row r="29" spans="1:21" ht="19.2" customHeight="1" x14ac:dyDescent="0.2">
      <c r="A29" s="6"/>
      <c r="B29" s="171" t="s">
        <v>23</v>
      </c>
      <c r="C29" s="170" t="s">
        <v>130</v>
      </c>
      <c r="D29" s="161" t="s">
        <v>130</v>
      </c>
      <c r="E29" s="178" t="s">
        <v>155</v>
      </c>
      <c r="F29" s="179">
        <v>24</v>
      </c>
      <c r="G29" s="180">
        <v>110</v>
      </c>
      <c r="H29" s="181">
        <v>5.57</v>
      </c>
      <c r="I29" s="182" t="s">
        <v>140</v>
      </c>
      <c r="J29" s="183">
        <v>4</v>
      </c>
      <c r="K29" s="114"/>
      <c r="L29" s="34"/>
      <c r="M29" s="29"/>
      <c r="N29" s="34"/>
      <c r="O29" s="83"/>
      <c r="P29" s="57"/>
      <c r="Q29" s="30"/>
      <c r="R29" s="110"/>
      <c r="S29" s="184">
        <v>2022</v>
      </c>
      <c r="T29" s="185" t="s">
        <v>157</v>
      </c>
      <c r="U29" s="160" t="s">
        <v>137</v>
      </c>
    </row>
    <row r="30" spans="1:21" ht="19.2" customHeight="1" x14ac:dyDescent="0.2">
      <c r="A30" s="6"/>
      <c r="B30" s="171" t="s">
        <v>23</v>
      </c>
      <c r="C30" s="170" t="s">
        <v>130</v>
      </c>
      <c r="D30" s="161" t="s">
        <v>130</v>
      </c>
      <c r="E30" s="178" t="s">
        <v>155</v>
      </c>
      <c r="F30" s="179">
        <v>24</v>
      </c>
      <c r="G30" s="180">
        <v>117</v>
      </c>
      <c r="H30" s="181">
        <v>7.1</v>
      </c>
      <c r="I30" s="182" t="s">
        <v>144</v>
      </c>
      <c r="J30" s="183">
        <v>3</v>
      </c>
      <c r="K30" s="114"/>
      <c r="L30" s="34"/>
      <c r="M30" s="29"/>
      <c r="N30" s="34"/>
      <c r="O30" s="83"/>
      <c r="P30" s="57"/>
      <c r="Q30" s="30"/>
      <c r="R30" s="110"/>
      <c r="S30" s="184">
        <v>2022</v>
      </c>
      <c r="T30" s="185" t="s">
        <v>157</v>
      </c>
      <c r="U30" s="160" t="s">
        <v>136</v>
      </c>
    </row>
    <row r="31" spans="1:21" ht="19.2" customHeight="1" x14ac:dyDescent="0.2">
      <c r="A31" s="6"/>
      <c r="B31" s="171" t="s">
        <v>23</v>
      </c>
      <c r="C31" s="170" t="s">
        <v>130</v>
      </c>
      <c r="D31" s="161" t="s">
        <v>130</v>
      </c>
      <c r="E31" s="178" t="s">
        <v>155</v>
      </c>
      <c r="F31" s="179">
        <v>24</v>
      </c>
      <c r="G31" s="180">
        <v>84</v>
      </c>
      <c r="H31" s="181">
        <v>2.19</v>
      </c>
      <c r="I31" s="182" t="s">
        <v>144</v>
      </c>
      <c r="J31" s="183">
        <v>3</v>
      </c>
      <c r="K31" s="114"/>
      <c r="L31" s="34"/>
      <c r="M31" s="29"/>
      <c r="N31" s="34"/>
      <c r="O31" s="83"/>
      <c r="P31" s="57"/>
      <c r="Q31" s="30"/>
      <c r="R31" s="110"/>
      <c r="S31" s="184">
        <v>2022</v>
      </c>
      <c r="T31" s="185" t="s">
        <v>157</v>
      </c>
      <c r="U31" s="160" t="s">
        <v>136</v>
      </c>
    </row>
    <row r="32" spans="1:21" ht="19.2" customHeight="1" x14ac:dyDescent="0.2">
      <c r="A32" s="6"/>
      <c r="B32" s="171" t="s">
        <v>23</v>
      </c>
      <c r="C32" s="170" t="s">
        <v>130</v>
      </c>
      <c r="D32" s="161" t="s">
        <v>130</v>
      </c>
      <c r="E32" s="178" t="s">
        <v>158</v>
      </c>
      <c r="F32" s="179">
        <v>24</v>
      </c>
      <c r="G32" s="180">
        <v>123</v>
      </c>
      <c r="H32" s="181">
        <v>5.8</v>
      </c>
      <c r="I32" s="182" t="s">
        <v>144</v>
      </c>
      <c r="J32" s="183"/>
      <c r="K32" s="114"/>
      <c r="L32" s="34"/>
      <c r="M32" s="29"/>
      <c r="N32" s="34"/>
      <c r="O32" s="83"/>
      <c r="P32" s="184">
        <v>2022</v>
      </c>
      <c r="Q32" s="186" t="s">
        <v>144</v>
      </c>
      <c r="R32" s="187">
        <v>1000</v>
      </c>
      <c r="S32" s="57"/>
      <c r="T32" s="83"/>
      <c r="U32" s="188" t="s">
        <v>159</v>
      </c>
    </row>
    <row r="33" spans="2:21" s="284" customFormat="1" ht="19.2" customHeight="1" x14ac:dyDescent="0.2">
      <c r="B33" s="259" t="s">
        <v>23</v>
      </c>
      <c r="C33" s="257" t="s">
        <v>130</v>
      </c>
      <c r="D33" s="161" t="s">
        <v>130</v>
      </c>
      <c r="E33" s="109" t="s">
        <v>160</v>
      </c>
      <c r="F33" s="49" t="s">
        <v>161</v>
      </c>
      <c r="G33" s="26" t="s">
        <v>162</v>
      </c>
      <c r="H33" s="28">
        <v>1</v>
      </c>
      <c r="I33" s="29" t="s">
        <v>140</v>
      </c>
      <c r="J33" s="113"/>
      <c r="K33" s="114"/>
      <c r="L33" s="260"/>
      <c r="M33" s="29"/>
      <c r="N33" s="260"/>
      <c r="O33" s="285"/>
      <c r="P33" s="261">
        <v>2023</v>
      </c>
      <c r="Q33" s="30" t="s">
        <v>140</v>
      </c>
      <c r="R33" s="110">
        <v>1818</v>
      </c>
      <c r="S33" s="261"/>
      <c r="T33" s="83"/>
      <c r="U33" s="160" t="s">
        <v>178</v>
      </c>
    </row>
    <row r="34" spans="2:21" s="284" customFormat="1" ht="19.2" customHeight="1" x14ac:dyDescent="0.2">
      <c r="B34" s="259" t="s">
        <v>23</v>
      </c>
      <c r="C34" s="257" t="s">
        <v>130</v>
      </c>
      <c r="D34" s="161" t="s">
        <v>130</v>
      </c>
      <c r="E34" s="109" t="s">
        <v>160</v>
      </c>
      <c r="F34" s="49" t="s">
        <v>161</v>
      </c>
      <c r="G34" s="26" t="s">
        <v>163</v>
      </c>
      <c r="H34" s="28">
        <v>0.75</v>
      </c>
      <c r="I34" s="29" t="s">
        <v>140</v>
      </c>
      <c r="J34" s="113"/>
      <c r="K34" s="114"/>
      <c r="L34" s="260"/>
      <c r="M34" s="29"/>
      <c r="N34" s="260"/>
      <c r="O34" s="285"/>
      <c r="P34" s="261">
        <v>2023</v>
      </c>
      <c r="Q34" s="30" t="s">
        <v>140</v>
      </c>
      <c r="R34" s="110">
        <v>1817</v>
      </c>
      <c r="S34" s="261"/>
      <c r="T34" s="83"/>
      <c r="U34" s="160" t="s">
        <v>178</v>
      </c>
    </row>
    <row r="35" spans="2:21" s="284" customFormat="1" ht="19.2" customHeight="1" x14ac:dyDescent="0.2">
      <c r="B35" s="259" t="s">
        <v>23</v>
      </c>
      <c r="C35" s="257" t="s">
        <v>130</v>
      </c>
      <c r="D35" s="161" t="s">
        <v>130</v>
      </c>
      <c r="E35" s="109" t="s">
        <v>158</v>
      </c>
      <c r="F35" s="49" t="s">
        <v>164</v>
      </c>
      <c r="G35" s="26" t="s">
        <v>165</v>
      </c>
      <c r="H35" s="28">
        <v>3.8</v>
      </c>
      <c r="I35" s="29" t="s">
        <v>144</v>
      </c>
      <c r="J35" s="113"/>
      <c r="K35" s="114"/>
      <c r="L35" s="260"/>
      <c r="M35" s="29"/>
      <c r="N35" s="260"/>
      <c r="O35" s="285"/>
      <c r="P35" s="261">
        <v>2023</v>
      </c>
      <c r="Q35" s="30" t="s">
        <v>144</v>
      </c>
      <c r="R35" s="110">
        <v>909</v>
      </c>
      <c r="S35" s="261"/>
      <c r="T35" s="83"/>
      <c r="U35" s="85"/>
    </row>
    <row r="36" spans="2:21" s="284" customFormat="1" ht="19.2" customHeight="1" x14ac:dyDescent="0.2">
      <c r="B36" s="259" t="s">
        <v>23</v>
      </c>
      <c r="C36" s="257" t="s">
        <v>130</v>
      </c>
      <c r="D36" s="161" t="s">
        <v>130</v>
      </c>
      <c r="E36" s="109" t="s">
        <v>158</v>
      </c>
      <c r="F36" s="49" t="s">
        <v>164</v>
      </c>
      <c r="G36" s="26" t="s">
        <v>166</v>
      </c>
      <c r="H36" s="28">
        <v>1.26</v>
      </c>
      <c r="I36" s="29" t="s">
        <v>144</v>
      </c>
      <c r="J36" s="113"/>
      <c r="K36" s="114"/>
      <c r="L36" s="260"/>
      <c r="M36" s="29"/>
      <c r="N36" s="260"/>
      <c r="O36" s="285"/>
      <c r="P36" s="261">
        <v>2023</v>
      </c>
      <c r="Q36" s="30" t="s">
        <v>144</v>
      </c>
      <c r="R36" s="110">
        <v>908</v>
      </c>
      <c r="S36" s="261"/>
      <c r="T36" s="83"/>
      <c r="U36" s="85"/>
    </row>
    <row r="37" spans="2:21" s="284" customFormat="1" ht="19.2" customHeight="1" x14ac:dyDescent="0.2">
      <c r="B37" s="259" t="s">
        <v>23</v>
      </c>
      <c r="C37" s="257" t="s">
        <v>130</v>
      </c>
      <c r="D37" s="161" t="s">
        <v>130</v>
      </c>
      <c r="E37" s="109" t="s">
        <v>155</v>
      </c>
      <c r="F37" s="49" t="s">
        <v>164</v>
      </c>
      <c r="G37" s="26" t="s">
        <v>167</v>
      </c>
      <c r="H37" s="28">
        <v>5.57</v>
      </c>
      <c r="I37" s="29" t="s">
        <v>140</v>
      </c>
      <c r="J37" s="113">
        <v>5</v>
      </c>
      <c r="K37" s="114"/>
      <c r="L37" s="260"/>
      <c r="M37" s="29"/>
      <c r="N37" s="260"/>
      <c r="O37" s="285"/>
      <c r="P37" s="261"/>
      <c r="Q37" s="30"/>
      <c r="R37" s="110"/>
      <c r="S37" s="261">
        <v>2023</v>
      </c>
      <c r="T37" s="83" t="s">
        <v>157</v>
      </c>
      <c r="U37" s="85"/>
    </row>
    <row r="38" spans="2:21" s="284" customFormat="1" ht="19.2" customHeight="1" x14ac:dyDescent="0.2">
      <c r="B38" s="259" t="s">
        <v>23</v>
      </c>
      <c r="C38" s="257" t="s">
        <v>130</v>
      </c>
      <c r="D38" s="161" t="s">
        <v>130</v>
      </c>
      <c r="E38" s="109" t="s">
        <v>155</v>
      </c>
      <c r="F38" s="49" t="s">
        <v>164</v>
      </c>
      <c r="G38" s="26" t="s">
        <v>168</v>
      </c>
      <c r="H38" s="28">
        <v>7.1</v>
      </c>
      <c r="I38" s="29" t="s">
        <v>144</v>
      </c>
      <c r="J38" s="113">
        <v>4</v>
      </c>
      <c r="K38" s="114"/>
      <c r="L38" s="260"/>
      <c r="M38" s="29"/>
      <c r="N38" s="260"/>
      <c r="O38" s="285"/>
      <c r="P38" s="261"/>
      <c r="Q38" s="30"/>
      <c r="R38" s="110"/>
      <c r="S38" s="261">
        <v>2023</v>
      </c>
      <c r="T38" s="83" t="s">
        <v>157</v>
      </c>
      <c r="U38" s="85"/>
    </row>
    <row r="39" spans="2:21" s="284" customFormat="1" ht="19.2" customHeight="1" x14ac:dyDescent="0.2">
      <c r="B39" s="259" t="s">
        <v>23</v>
      </c>
      <c r="C39" s="257" t="s">
        <v>130</v>
      </c>
      <c r="D39" s="161" t="s">
        <v>130</v>
      </c>
      <c r="E39" s="109" t="s">
        <v>155</v>
      </c>
      <c r="F39" s="49" t="s">
        <v>164</v>
      </c>
      <c r="G39" s="26" t="s">
        <v>169</v>
      </c>
      <c r="H39" s="28">
        <v>2.19</v>
      </c>
      <c r="I39" s="29" t="s">
        <v>144</v>
      </c>
      <c r="J39" s="113">
        <v>4</v>
      </c>
      <c r="K39" s="114"/>
      <c r="L39" s="260"/>
      <c r="M39" s="29"/>
      <c r="N39" s="260"/>
      <c r="O39" s="285"/>
      <c r="P39" s="261"/>
      <c r="Q39" s="30"/>
      <c r="R39" s="110"/>
      <c r="S39" s="261">
        <v>2023</v>
      </c>
      <c r="T39" s="83" t="s">
        <v>157</v>
      </c>
      <c r="U39" s="85"/>
    </row>
    <row r="40" spans="2:21" s="284" customFormat="1" ht="19.2" customHeight="1" x14ac:dyDescent="0.2">
      <c r="B40" s="259" t="s">
        <v>23</v>
      </c>
      <c r="C40" s="257" t="s">
        <v>130</v>
      </c>
      <c r="D40" s="161" t="s">
        <v>130</v>
      </c>
      <c r="E40" s="109" t="s">
        <v>155</v>
      </c>
      <c r="F40" s="49" t="s">
        <v>164</v>
      </c>
      <c r="G40" s="26" t="s">
        <v>170</v>
      </c>
      <c r="H40" s="28">
        <v>5.8</v>
      </c>
      <c r="I40" s="29" t="s">
        <v>144</v>
      </c>
      <c r="J40" s="113">
        <v>2</v>
      </c>
      <c r="K40" s="114"/>
      <c r="L40" s="260"/>
      <c r="M40" s="29"/>
      <c r="N40" s="260"/>
      <c r="O40" s="285"/>
      <c r="P40" s="261"/>
      <c r="Q40" s="30"/>
      <c r="R40" s="110"/>
      <c r="S40" s="261">
        <v>2023</v>
      </c>
      <c r="T40" s="83" t="s">
        <v>157</v>
      </c>
      <c r="U40" s="85"/>
    </row>
    <row r="41" spans="2:21" s="284" customFormat="1" ht="19.2" customHeight="1" x14ac:dyDescent="0.2">
      <c r="B41" s="259" t="s">
        <v>23</v>
      </c>
      <c r="C41" s="257" t="s">
        <v>130</v>
      </c>
      <c r="D41" s="161" t="s">
        <v>130</v>
      </c>
      <c r="E41" s="286" t="s">
        <v>171</v>
      </c>
      <c r="F41" s="236" t="s">
        <v>172</v>
      </c>
      <c r="G41" s="244" t="s">
        <v>173</v>
      </c>
      <c r="H41" s="237">
        <v>0.97</v>
      </c>
      <c r="I41" s="238" t="s">
        <v>140</v>
      </c>
      <c r="J41" s="245">
        <v>59</v>
      </c>
      <c r="K41" s="114">
        <v>2023</v>
      </c>
      <c r="L41" s="287">
        <v>255</v>
      </c>
      <c r="M41" s="238" t="s">
        <v>174</v>
      </c>
      <c r="N41" s="240">
        <v>64</v>
      </c>
      <c r="O41" s="285">
        <v>0.25098039215686274</v>
      </c>
      <c r="P41" s="77"/>
      <c r="Q41" s="239"/>
      <c r="R41" s="248"/>
      <c r="S41" s="77"/>
      <c r="T41" s="247"/>
      <c r="U41" s="249"/>
    </row>
    <row r="42" spans="2:21" s="284" customFormat="1" ht="19.2" customHeight="1" x14ac:dyDescent="0.2">
      <c r="B42" s="259" t="s">
        <v>23</v>
      </c>
      <c r="C42" s="257" t="s">
        <v>130</v>
      </c>
      <c r="D42" s="161" t="s">
        <v>130</v>
      </c>
      <c r="E42" s="286" t="s">
        <v>171</v>
      </c>
      <c r="F42" s="236" t="s">
        <v>172</v>
      </c>
      <c r="G42" s="244" t="s">
        <v>175</v>
      </c>
      <c r="H42" s="237">
        <v>0.21</v>
      </c>
      <c r="I42" s="238" t="s">
        <v>176</v>
      </c>
      <c r="J42" s="245">
        <v>70</v>
      </c>
      <c r="K42" s="114">
        <v>2023</v>
      </c>
      <c r="L42" s="287">
        <v>38</v>
      </c>
      <c r="M42" s="238" t="s">
        <v>174</v>
      </c>
      <c r="N42" s="240">
        <v>19</v>
      </c>
      <c r="O42" s="285">
        <v>0.5</v>
      </c>
      <c r="P42" s="77"/>
      <c r="Q42" s="239"/>
      <c r="R42" s="248"/>
      <c r="S42" s="77"/>
      <c r="T42" s="247"/>
      <c r="U42" s="249"/>
    </row>
    <row r="43" spans="2:21" s="284" customFormat="1" ht="19.2" customHeight="1" x14ac:dyDescent="0.2">
      <c r="B43" s="241" t="s">
        <v>23</v>
      </c>
      <c r="C43" s="80" t="s">
        <v>130</v>
      </c>
      <c r="D43" s="293" t="s">
        <v>130</v>
      </c>
      <c r="E43" s="286" t="s">
        <v>171</v>
      </c>
      <c r="F43" s="236" t="s">
        <v>172</v>
      </c>
      <c r="G43" s="244" t="s">
        <v>177</v>
      </c>
      <c r="H43" s="237">
        <v>0.17</v>
      </c>
      <c r="I43" s="238" t="s">
        <v>176</v>
      </c>
      <c r="J43" s="245">
        <v>60</v>
      </c>
      <c r="K43" s="246">
        <v>2023</v>
      </c>
      <c r="L43" s="287">
        <v>16</v>
      </c>
      <c r="M43" s="238" t="s">
        <v>174</v>
      </c>
      <c r="N43" s="240">
        <v>6</v>
      </c>
      <c r="O43" s="294">
        <v>0.375</v>
      </c>
      <c r="P43" s="77"/>
      <c r="Q43" s="239"/>
      <c r="R43" s="248"/>
      <c r="S43" s="77"/>
      <c r="T43" s="247"/>
      <c r="U43" s="249"/>
    </row>
    <row r="44" spans="2:21" ht="19.2" customHeight="1" x14ac:dyDescent="0.2">
      <c r="B44" s="197" t="s">
        <v>23</v>
      </c>
      <c r="C44" s="198" t="s">
        <v>130</v>
      </c>
      <c r="D44" s="296" t="s">
        <v>183</v>
      </c>
      <c r="E44" s="199" t="s">
        <v>184</v>
      </c>
      <c r="F44" s="162">
        <v>34</v>
      </c>
      <c r="G44" s="200">
        <v>54</v>
      </c>
      <c r="H44" s="302">
        <v>0.26</v>
      </c>
      <c r="I44" s="164" t="s">
        <v>185</v>
      </c>
      <c r="J44" s="201">
        <v>14</v>
      </c>
      <c r="K44" s="202"/>
      <c r="L44" s="203"/>
      <c r="M44" s="164"/>
      <c r="N44" s="203"/>
      <c r="O44" s="204"/>
      <c r="P44" s="205"/>
      <c r="Q44" s="165"/>
      <c r="R44" s="206"/>
      <c r="S44" s="205">
        <v>2024</v>
      </c>
      <c r="T44" s="303" t="s">
        <v>184</v>
      </c>
      <c r="U44" s="290"/>
    </row>
    <row r="45" spans="2:21" ht="19.2" customHeight="1" x14ac:dyDescent="0.2">
      <c r="B45" s="197" t="s">
        <v>23</v>
      </c>
      <c r="C45" s="198" t="s">
        <v>130</v>
      </c>
      <c r="D45" s="296" t="s">
        <v>183</v>
      </c>
      <c r="E45" s="199" t="s">
        <v>184</v>
      </c>
      <c r="F45" s="162">
        <v>34</v>
      </c>
      <c r="G45" s="200">
        <v>58</v>
      </c>
      <c r="H45" s="302">
        <v>0.23</v>
      </c>
      <c r="I45" s="164" t="s">
        <v>185</v>
      </c>
      <c r="J45" s="201">
        <v>14</v>
      </c>
      <c r="K45" s="202"/>
      <c r="L45" s="203"/>
      <c r="M45" s="164"/>
      <c r="N45" s="203"/>
      <c r="O45" s="204"/>
      <c r="P45" s="205"/>
      <c r="Q45" s="165"/>
      <c r="R45" s="206"/>
      <c r="S45" s="205">
        <v>2024</v>
      </c>
      <c r="T45" s="303" t="s">
        <v>184</v>
      </c>
      <c r="U45" s="290"/>
    </row>
    <row r="46" spans="2:21" ht="19.2" customHeight="1" x14ac:dyDescent="0.2">
      <c r="B46" s="197" t="s">
        <v>23</v>
      </c>
      <c r="C46" s="198" t="s">
        <v>130</v>
      </c>
      <c r="D46" s="296" t="s">
        <v>183</v>
      </c>
      <c r="E46" s="199" t="s">
        <v>171</v>
      </c>
      <c r="F46" s="162">
        <v>34</v>
      </c>
      <c r="G46" s="200">
        <v>55</v>
      </c>
      <c r="H46" s="302">
        <v>2.68</v>
      </c>
      <c r="I46" s="164" t="s">
        <v>176</v>
      </c>
      <c r="J46" s="201">
        <v>51</v>
      </c>
      <c r="K46" s="202">
        <v>2024</v>
      </c>
      <c r="L46" s="243">
        <v>426</v>
      </c>
      <c r="M46" s="164" t="s">
        <v>181</v>
      </c>
      <c r="N46" s="203">
        <v>137</v>
      </c>
      <c r="O46" s="204">
        <v>0.27</v>
      </c>
      <c r="P46" s="205"/>
      <c r="Q46" s="165"/>
      <c r="R46" s="206"/>
      <c r="S46" s="205"/>
      <c r="T46" s="303"/>
      <c r="U46" s="290"/>
    </row>
    <row r="47" spans="2:21" ht="19.2" customHeight="1" x14ac:dyDescent="0.2">
      <c r="B47" s="197" t="s">
        <v>23</v>
      </c>
      <c r="C47" s="198" t="s">
        <v>130</v>
      </c>
      <c r="D47" s="297" t="s">
        <v>183</v>
      </c>
      <c r="E47" s="207" t="s">
        <v>186</v>
      </c>
      <c r="F47" s="208">
        <v>1</v>
      </c>
      <c r="G47" s="209">
        <v>44</v>
      </c>
      <c r="H47" s="304">
        <v>1</v>
      </c>
      <c r="I47" s="210" t="s">
        <v>187</v>
      </c>
      <c r="J47" s="211">
        <v>2</v>
      </c>
      <c r="K47" s="202"/>
      <c r="L47" s="242"/>
      <c r="M47" s="210"/>
      <c r="N47" s="212"/>
      <c r="O47" s="204"/>
      <c r="P47" s="213"/>
      <c r="Q47" s="214"/>
      <c r="R47" s="215"/>
      <c r="S47" s="213">
        <v>2024</v>
      </c>
      <c r="T47" s="305" t="s">
        <v>186</v>
      </c>
      <c r="U47" s="291"/>
    </row>
    <row r="48" spans="2:21" ht="19.2" customHeight="1" x14ac:dyDescent="0.2">
      <c r="B48" s="197" t="s">
        <v>23</v>
      </c>
      <c r="C48" s="198" t="s">
        <v>130</v>
      </c>
      <c r="D48" s="297" t="s">
        <v>183</v>
      </c>
      <c r="E48" s="207" t="s">
        <v>186</v>
      </c>
      <c r="F48" s="208">
        <v>1</v>
      </c>
      <c r="G48" s="209">
        <v>45</v>
      </c>
      <c r="H48" s="304">
        <v>0.75</v>
      </c>
      <c r="I48" s="210" t="s">
        <v>187</v>
      </c>
      <c r="J48" s="211">
        <v>2</v>
      </c>
      <c r="K48" s="202"/>
      <c r="L48" s="242"/>
      <c r="M48" s="210"/>
      <c r="N48" s="212"/>
      <c r="O48" s="204"/>
      <c r="P48" s="213"/>
      <c r="Q48" s="214"/>
      <c r="R48" s="215"/>
      <c r="S48" s="213">
        <v>2024</v>
      </c>
      <c r="T48" s="305" t="s">
        <v>186</v>
      </c>
      <c r="U48" s="291"/>
    </row>
    <row r="49" spans="2:21" ht="19.2" customHeight="1" x14ac:dyDescent="0.2">
      <c r="B49" s="197" t="s">
        <v>23</v>
      </c>
      <c r="C49" s="198" t="s">
        <v>130</v>
      </c>
      <c r="D49" s="298" t="s">
        <v>183</v>
      </c>
      <c r="E49" s="300" t="s">
        <v>186</v>
      </c>
      <c r="F49" s="306">
        <v>24</v>
      </c>
      <c r="G49" s="307">
        <v>117</v>
      </c>
      <c r="H49" s="308">
        <v>7.1</v>
      </c>
      <c r="I49" s="309" t="s">
        <v>188</v>
      </c>
      <c r="J49" s="298">
        <v>5</v>
      </c>
      <c r="K49" s="205"/>
      <c r="L49" s="309"/>
      <c r="M49" s="309"/>
      <c r="N49" s="309"/>
      <c r="O49" s="310"/>
      <c r="P49" s="225"/>
      <c r="Q49" s="309"/>
      <c r="R49" s="298"/>
      <c r="S49" s="205">
        <v>2024</v>
      </c>
      <c r="T49" s="311" t="s">
        <v>186</v>
      </c>
      <c r="U49" s="292"/>
    </row>
    <row r="50" spans="2:21" ht="19.2" customHeight="1" x14ac:dyDescent="0.2">
      <c r="B50" s="197" t="s">
        <v>23</v>
      </c>
      <c r="C50" s="198" t="s">
        <v>130</v>
      </c>
      <c r="D50" s="298" t="s">
        <v>183</v>
      </c>
      <c r="E50" s="300" t="s">
        <v>186</v>
      </c>
      <c r="F50" s="306">
        <v>24</v>
      </c>
      <c r="G50" s="307">
        <v>84</v>
      </c>
      <c r="H50" s="308">
        <v>2.19</v>
      </c>
      <c r="I50" s="309" t="s">
        <v>188</v>
      </c>
      <c r="J50" s="298">
        <v>5</v>
      </c>
      <c r="K50" s="205"/>
      <c r="L50" s="309"/>
      <c r="M50" s="309"/>
      <c r="N50" s="309"/>
      <c r="O50" s="310"/>
      <c r="P50" s="225"/>
      <c r="Q50" s="309"/>
      <c r="R50" s="298"/>
      <c r="S50" s="205">
        <v>2024</v>
      </c>
      <c r="T50" s="311" t="s">
        <v>186</v>
      </c>
      <c r="U50" s="292"/>
    </row>
    <row r="51" spans="2:21" ht="19.2" customHeight="1" x14ac:dyDescent="0.2">
      <c r="B51" s="197" t="s">
        <v>23</v>
      </c>
      <c r="C51" s="198" t="s">
        <v>130</v>
      </c>
      <c r="D51" s="298" t="s">
        <v>183</v>
      </c>
      <c r="E51" s="300" t="s">
        <v>186</v>
      </c>
      <c r="F51" s="306">
        <v>24</v>
      </c>
      <c r="G51" s="307">
        <v>123</v>
      </c>
      <c r="H51" s="308">
        <v>5.8</v>
      </c>
      <c r="I51" s="309" t="s">
        <v>188</v>
      </c>
      <c r="J51" s="298">
        <v>3</v>
      </c>
      <c r="K51" s="205"/>
      <c r="L51" s="309"/>
      <c r="M51" s="309"/>
      <c r="N51" s="309"/>
      <c r="O51" s="310"/>
      <c r="P51" s="225"/>
      <c r="Q51" s="309"/>
      <c r="R51" s="298"/>
      <c r="S51" s="205">
        <v>2024</v>
      </c>
      <c r="T51" s="311" t="s">
        <v>186</v>
      </c>
      <c r="U51" s="292"/>
    </row>
    <row r="52" spans="2:21" ht="19.2" customHeight="1" x14ac:dyDescent="0.2">
      <c r="B52" s="197" t="s">
        <v>23</v>
      </c>
      <c r="C52" s="198" t="s">
        <v>130</v>
      </c>
      <c r="D52" s="298" t="s">
        <v>183</v>
      </c>
      <c r="E52" s="300" t="s">
        <v>186</v>
      </c>
      <c r="F52" s="306">
        <v>24</v>
      </c>
      <c r="G52" s="307">
        <v>121</v>
      </c>
      <c r="H52" s="308">
        <v>3.8</v>
      </c>
      <c r="I52" s="309" t="s">
        <v>188</v>
      </c>
      <c r="J52" s="298">
        <v>2</v>
      </c>
      <c r="K52" s="205"/>
      <c r="L52" s="309"/>
      <c r="M52" s="309"/>
      <c r="N52" s="309"/>
      <c r="O52" s="310"/>
      <c r="P52" s="225"/>
      <c r="Q52" s="309"/>
      <c r="R52" s="298"/>
      <c r="S52" s="205">
        <v>2024</v>
      </c>
      <c r="T52" s="311" t="s">
        <v>186</v>
      </c>
      <c r="U52" s="292"/>
    </row>
    <row r="53" spans="2:21" ht="19.2" customHeight="1" thickBot="1" x14ac:dyDescent="0.25">
      <c r="B53" s="216" t="s">
        <v>23</v>
      </c>
      <c r="C53" s="217" t="s">
        <v>130</v>
      </c>
      <c r="D53" s="299" t="s">
        <v>183</v>
      </c>
      <c r="E53" s="301" t="s">
        <v>186</v>
      </c>
      <c r="F53" s="312">
        <v>24</v>
      </c>
      <c r="G53" s="313">
        <v>111</v>
      </c>
      <c r="H53" s="314">
        <v>1.26</v>
      </c>
      <c r="I53" s="315" t="s">
        <v>188</v>
      </c>
      <c r="J53" s="299">
        <v>2</v>
      </c>
      <c r="K53" s="218"/>
      <c r="L53" s="315"/>
      <c r="M53" s="315"/>
      <c r="N53" s="315"/>
      <c r="O53" s="316"/>
      <c r="P53" s="317"/>
      <c r="Q53" s="315"/>
      <c r="R53" s="299"/>
      <c r="S53" s="218">
        <v>2024</v>
      </c>
      <c r="T53" s="318" t="s">
        <v>186</v>
      </c>
      <c r="U53" s="295"/>
    </row>
    <row r="54" spans="2:21" ht="19.2" customHeight="1" x14ac:dyDescent="0.2">
      <c r="B54" s="269" t="s">
        <v>23</v>
      </c>
      <c r="C54" s="266" t="s">
        <v>315</v>
      </c>
      <c r="D54" s="273" t="s">
        <v>196</v>
      </c>
      <c r="E54" s="528" t="s">
        <v>171</v>
      </c>
      <c r="F54" s="116" t="s">
        <v>322</v>
      </c>
      <c r="G54" s="117" t="s">
        <v>389</v>
      </c>
      <c r="H54" s="124">
        <v>0.52</v>
      </c>
      <c r="I54" s="119" t="s">
        <v>313</v>
      </c>
      <c r="J54" s="527">
        <v>22</v>
      </c>
      <c r="K54" s="526">
        <v>2021</v>
      </c>
      <c r="L54" s="525">
        <v>59</v>
      </c>
      <c r="M54" s="119" t="s">
        <v>388</v>
      </c>
      <c r="N54" s="525">
        <v>26</v>
      </c>
      <c r="O54" s="126">
        <v>44</v>
      </c>
      <c r="P54" s="136"/>
      <c r="Q54" s="120"/>
      <c r="R54" s="524"/>
      <c r="S54" s="136"/>
      <c r="T54" s="126"/>
      <c r="U54" s="132"/>
    </row>
    <row r="55" spans="2:21" ht="19.2" customHeight="1" x14ac:dyDescent="0.2">
      <c r="B55" s="269" t="s">
        <v>23</v>
      </c>
      <c r="C55" s="266" t="s">
        <v>315</v>
      </c>
      <c r="D55" s="273" t="s">
        <v>196</v>
      </c>
      <c r="E55" s="528" t="s">
        <v>171</v>
      </c>
      <c r="F55" s="116" t="s">
        <v>257</v>
      </c>
      <c r="G55" s="117" t="s">
        <v>351</v>
      </c>
      <c r="H55" s="124">
        <v>4.24</v>
      </c>
      <c r="I55" s="119" t="s">
        <v>144</v>
      </c>
      <c r="J55" s="527">
        <v>37</v>
      </c>
      <c r="K55" s="526">
        <v>2021</v>
      </c>
      <c r="L55" s="525">
        <v>924</v>
      </c>
      <c r="M55" s="119" t="s">
        <v>388</v>
      </c>
      <c r="N55" s="525">
        <v>280</v>
      </c>
      <c r="O55" s="126">
        <v>30</v>
      </c>
      <c r="P55" s="136"/>
      <c r="Q55" s="120"/>
      <c r="R55" s="524"/>
      <c r="S55" s="136"/>
      <c r="T55" s="126"/>
      <c r="U55" s="132"/>
    </row>
    <row r="56" spans="2:21" ht="19.2" customHeight="1" x14ac:dyDescent="0.2">
      <c r="B56" s="269" t="s">
        <v>23</v>
      </c>
      <c r="C56" s="266" t="s">
        <v>315</v>
      </c>
      <c r="D56" s="273" t="s">
        <v>196</v>
      </c>
      <c r="E56" s="528" t="s">
        <v>171</v>
      </c>
      <c r="F56" s="116" t="s">
        <v>257</v>
      </c>
      <c r="G56" s="117" t="s">
        <v>296</v>
      </c>
      <c r="H56" s="124">
        <v>3.36</v>
      </c>
      <c r="I56" s="119" t="s">
        <v>148</v>
      </c>
      <c r="J56" s="527">
        <v>68</v>
      </c>
      <c r="K56" s="526">
        <v>2021</v>
      </c>
      <c r="L56" s="525">
        <v>329</v>
      </c>
      <c r="M56" s="119" t="s">
        <v>388</v>
      </c>
      <c r="N56" s="525">
        <v>203</v>
      </c>
      <c r="O56" s="126">
        <v>62</v>
      </c>
      <c r="P56" s="136"/>
      <c r="Q56" s="120"/>
      <c r="R56" s="524"/>
      <c r="S56" s="136"/>
      <c r="T56" s="126"/>
      <c r="U56" s="132"/>
    </row>
    <row r="57" spans="2:21" ht="19.2" customHeight="1" x14ac:dyDescent="0.2">
      <c r="B57" s="269" t="s">
        <v>23</v>
      </c>
      <c r="C57" s="266" t="s">
        <v>315</v>
      </c>
      <c r="D57" s="273" t="s">
        <v>196</v>
      </c>
      <c r="E57" s="528" t="s">
        <v>171</v>
      </c>
      <c r="F57" s="116" t="s">
        <v>291</v>
      </c>
      <c r="G57" s="117" t="s">
        <v>295</v>
      </c>
      <c r="H57" s="124">
        <v>1.28</v>
      </c>
      <c r="I57" s="119" t="s">
        <v>148</v>
      </c>
      <c r="J57" s="527">
        <v>53</v>
      </c>
      <c r="K57" s="526">
        <v>2021</v>
      </c>
      <c r="L57" s="525">
        <v>147</v>
      </c>
      <c r="M57" s="119" t="s">
        <v>387</v>
      </c>
      <c r="N57" s="525">
        <v>79</v>
      </c>
      <c r="O57" s="126">
        <v>54</v>
      </c>
      <c r="P57" s="136"/>
      <c r="Q57" s="120"/>
      <c r="R57" s="524"/>
      <c r="S57" s="136"/>
      <c r="T57" s="126"/>
      <c r="U57" s="132"/>
    </row>
    <row r="58" spans="2:21" ht="19.2" customHeight="1" x14ac:dyDescent="0.2">
      <c r="B58" s="269" t="s">
        <v>23</v>
      </c>
      <c r="C58" s="266" t="s">
        <v>315</v>
      </c>
      <c r="D58" s="273" t="s">
        <v>196</v>
      </c>
      <c r="E58" s="528" t="s">
        <v>171</v>
      </c>
      <c r="F58" s="116" t="s">
        <v>291</v>
      </c>
      <c r="G58" s="117" t="s">
        <v>294</v>
      </c>
      <c r="H58" s="124">
        <v>3.68</v>
      </c>
      <c r="I58" s="119" t="s">
        <v>148</v>
      </c>
      <c r="J58" s="527">
        <v>78</v>
      </c>
      <c r="K58" s="526">
        <v>2021</v>
      </c>
      <c r="L58" s="525">
        <v>394</v>
      </c>
      <c r="M58" s="119" t="s">
        <v>387</v>
      </c>
      <c r="N58" s="525">
        <v>236</v>
      </c>
      <c r="O58" s="126">
        <v>60</v>
      </c>
      <c r="P58" s="136"/>
      <c r="Q58" s="120"/>
      <c r="R58" s="524"/>
      <c r="S58" s="136"/>
      <c r="T58" s="126"/>
      <c r="U58" s="132"/>
    </row>
    <row r="59" spans="2:21" ht="19.2" customHeight="1" x14ac:dyDescent="0.2">
      <c r="B59" s="269" t="s">
        <v>23</v>
      </c>
      <c r="C59" s="266" t="s">
        <v>315</v>
      </c>
      <c r="D59" s="273" t="s">
        <v>196</v>
      </c>
      <c r="E59" s="528" t="s">
        <v>171</v>
      </c>
      <c r="F59" s="116" t="s">
        <v>291</v>
      </c>
      <c r="G59" s="117" t="s">
        <v>293</v>
      </c>
      <c r="H59" s="124">
        <v>1.04</v>
      </c>
      <c r="I59" s="119" t="s">
        <v>148</v>
      </c>
      <c r="J59" s="527">
        <v>53</v>
      </c>
      <c r="K59" s="526">
        <v>2021</v>
      </c>
      <c r="L59" s="525">
        <v>120</v>
      </c>
      <c r="M59" s="119" t="s">
        <v>387</v>
      </c>
      <c r="N59" s="525">
        <v>67</v>
      </c>
      <c r="O59" s="126">
        <v>56</v>
      </c>
      <c r="P59" s="136"/>
      <c r="Q59" s="120"/>
      <c r="R59" s="524"/>
      <c r="S59" s="136"/>
      <c r="T59" s="126"/>
      <c r="U59" s="132"/>
    </row>
    <row r="60" spans="2:21" ht="19.2" customHeight="1" x14ac:dyDescent="0.2">
      <c r="B60" s="269" t="s">
        <v>23</v>
      </c>
      <c r="C60" s="266" t="s">
        <v>315</v>
      </c>
      <c r="D60" s="273" t="s">
        <v>196</v>
      </c>
      <c r="E60" s="528" t="s">
        <v>171</v>
      </c>
      <c r="F60" s="116" t="s">
        <v>291</v>
      </c>
      <c r="G60" s="117" t="s">
        <v>292</v>
      </c>
      <c r="H60" s="124">
        <v>3.8</v>
      </c>
      <c r="I60" s="119" t="s">
        <v>144</v>
      </c>
      <c r="J60" s="527">
        <v>40</v>
      </c>
      <c r="K60" s="526">
        <v>2021</v>
      </c>
      <c r="L60" s="525">
        <v>912</v>
      </c>
      <c r="M60" s="119" t="s">
        <v>387</v>
      </c>
      <c r="N60" s="525">
        <v>236</v>
      </c>
      <c r="O60" s="126">
        <v>25</v>
      </c>
      <c r="P60" s="136"/>
      <c r="Q60" s="120"/>
      <c r="R60" s="524"/>
      <c r="S60" s="136"/>
      <c r="T60" s="126"/>
      <c r="U60" s="132"/>
    </row>
    <row r="61" spans="2:21" ht="19.2" customHeight="1" x14ac:dyDescent="0.2">
      <c r="B61" s="269" t="s">
        <v>23</v>
      </c>
      <c r="C61" s="266" t="s">
        <v>315</v>
      </c>
      <c r="D61" s="273" t="s">
        <v>196</v>
      </c>
      <c r="E61" s="528" t="s">
        <v>171</v>
      </c>
      <c r="F61" s="116" t="s">
        <v>291</v>
      </c>
      <c r="G61" s="117" t="s">
        <v>223</v>
      </c>
      <c r="H61" s="124">
        <v>0.92</v>
      </c>
      <c r="I61" s="119" t="s">
        <v>144</v>
      </c>
      <c r="J61" s="527">
        <v>40</v>
      </c>
      <c r="K61" s="526">
        <v>2021</v>
      </c>
      <c r="L61" s="525">
        <v>221</v>
      </c>
      <c r="M61" s="119" t="s">
        <v>387</v>
      </c>
      <c r="N61" s="525">
        <v>59</v>
      </c>
      <c r="O61" s="126">
        <v>27</v>
      </c>
      <c r="P61" s="136"/>
      <c r="Q61" s="120"/>
      <c r="R61" s="524"/>
      <c r="S61" s="136"/>
      <c r="T61" s="126"/>
      <c r="U61" s="132"/>
    </row>
    <row r="62" spans="2:21" ht="19.2" customHeight="1" x14ac:dyDescent="0.2">
      <c r="B62" s="269" t="s">
        <v>23</v>
      </c>
      <c r="C62" s="266" t="s">
        <v>315</v>
      </c>
      <c r="D62" s="273" t="s">
        <v>196</v>
      </c>
      <c r="E62" s="528" t="s">
        <v>171</v>
      </c>
      <c r="F62" s="116" t="s">
        <v>288</v>
      </c>
      <c r="G62" s="117" t="s">
        <v>291</v>
      </c>
      <c r="H62" s="124">
        <v>4.92</v>
      </c>
      <c r="I62" s="119" t="s">
        <v>148</v>
      </c>
      <c r="J62" s="527">
        <v>83</v>
      </c>
      <c r="K62" s="526">
        <v>2021</v>
      </c>
      <c r="L62" s="525">
        <v>763</v>
      </c>
      <c r="M62" s="119" t="s">
        <v>387</v>
      </c>
      <c r="N62" s="525">
        <v>302</v>
      </c>
      <c r="O62" s="126">
        <v>40</v>
      </c>
      <c r="P62" s="136"/>
      <c r="Q62" s="120"/>
      <c r="R62" s="524"/>
      <c r="S62" s="136"/>
      <c r="T62" s="126"/>
      <c r="U62" s="132"/>
    </row>
    <row r="63" spans="2:21" ht="19.2" customHeight="1" x14ac:dyDescent="0.2">
      <c r="B63" s="269" t="s">
        <v>23</v>
      </c>
      <c r="C63" s="266" t="s">
        <v>315</v>
      </c>
      <c r="D63" s="273" t="s">
        <v>196</v>
      </c>
      <c r="E63" s="528" t="s">
        <v>171</v>
      </c>
      <c r="F63" s="116" t="s">
        <v>288</v>
      </c>
      <c r="G63" s="117" t="s">
        <v>352</v>
      </c>
      <c r="H63" s="124">
        <v>0.84</v>
      </c>
      <c r="I63" s="119" t="s">
        <v>144</v>
      </c>
      <c r="J63" s="527">
        <v>53</v>
      </c>
      <c r="K63" s="526">
        <v>2021</v>
      </c>
      <c r="L63" s="525">
        <v>265</v>
      </c>
      <c r="M63" s="119" t="s">
        <v>387</v>
      </c>
      <c r="N63" s="525">
        <v>55</v>
      </c>
      <c r="O63" s="126">
        <v>21</v>
      </c>
      <c r="P63" s="136"/>
      <c r="Q63" s="120"/>
      <c r="R63" s="524"/>
      <c r="S63" s="136"/>
      <c r="T63" s="126"/>
      <c r="U63" s="132"/>
    </row>
    <row r="64" spans="2:21" ht="19.2" customHeight="1" x14ac:dyDescent="0.2">
      <c r="B64" s="269" t="s">
        <v>23</v>
      </c>
      <c r="C64" s="266" t="s">
        <v>315</v>
      </c>
      <c r="D64" s="273" t="s">
        <v>196</v>
      </c>
      <c r="E64" s="528" t="s">
        <v>171</v>
      </c>
      <c r="F64" s="116" t="s">
        <v>288</v>
      </c>
      <c r="G64" s="117" t="s">
        <v>372</v>
      </c>
      <c r="H64" s="124">
        <v>1.92</v>
      </c>
      <c r="I64" s="119" t="s">
        <v>144</v>
      </c>
      <c r="J64" s="527">
        <v>49</v>
      </c>
      <c r="K64" s="526">
        <v>2021</v>
      </c>
      <c r="L64" s="525">
        <v>568</v>
      </c>
      <c r="M64" s="119" t="s">
        <v>387</v>
      </c>
      <c r="N64" s="525">
        <v>126</v>
      </c>
      <c r="O64" s="126">
        <v>22</v>
      </c>
      <c r="P64" s="136"/>
      <c r="Q64" s="120"/>
      <c r="R64" s="524"/>
      <c r="S64" s="136"/>
      <c r="T64" s="126"/>
      <c r="U64" s="132"/>
    </row>
    <row r="65" spans="2:21" ht="19.2" customHeight="1" x14ac:dyDescent="0.2">
      <c r="B65" s="269" t="s">
        <v>23</v>
      </c>
      <c r="C65" s="266" t="s">
        <v>315</v>
      </c>
      <c r="D65" s="273" t="s">
        <v>196</v>
      </c>
      <c r="E65" s="528" t="s">
        <v>171</v>
      </c>
      <c r="F65" s="116" t="s">
        <v>288</v>
      </c>
      <c r="G65" s="117" t="s">
        <v>222</v>
      </c>
      <c r="H65" s="124">
        <v>2.92</v>
      </c>
      <c r="I65" s="119" t="s">
        <v>144</v>
      </c>
      <c r="J65" s="527">
        <v>42</v>
      </c>
      <c r="K65" s="526">
        <v>2021</v>
      </c>
      <c r="L65" s="525">
        <v>742</v>
      </c>
      <c r="M65" s="119" t="s">
        <v>387</v>
      </c>
      <c r="N65" s="525">
        <v>179</v>
      </c>
      <c r="O65" s="126">
        <v>24</v>
      </c>
      <c r="P65" s="136"/>
      <c r="Q65" s="120"/>
      <c r="R65" s="524"/>
      <c r="S65" s="136"/>
      <c r="T65" s="126"/>
      <c r="U65" s="132"/>
    </row>
    <row r="66" spans="2:21" ht="19.2" customHeight="1" x14ac:dyDescent="0.2">
      <c r="B66" s="269" t="s">
        <v>23</v>
      </c>
      <c r="C66" s="266" t="s">
        <v>315</v>
      </c>
      <c r="D66" s="273" t="s">
        <v>196</v>
      </c>
      <c r="E66" s="528" t="s">
        <v>171</v>
      </c>
      <c r="F66" s="116" t="s">
        <v>288</v>
      </c>
      <c r="G66" s="117" t="s">
        <v>290</v>
      </c>
      <c r="H66" s="124">
        <v>1.21</v>
      </c>
      <c r="I66" s="119" t="s">
        <v>148</v>
      </c>
      <c r="J66" s="527">
        <v>53</v>
      </c>
      <c r="K66" s="526">
        <v>2021</v>
      </c>
      <c r="L66" s="525">
        <v>231</v>
      </c>
      <c r="M66" s="119" t="s">
        <v>387</v>
      </c>
      <c r="N66" s="525">
        <v>74</v>
      </c>
      <c r="O66" s="126">
        <v>32</v>
      </c>
      <c r="P66" s="136"/>
      <c r="Q66" s="120"/>
      <c r="R66" s="524"/>
      <c r="S66" s="136"/>
      <c r="T66" s="126"/>
      <c r="U66" s="132"/>
    </row>
    <row r="67" spans="2:21" ht="19.2" customHeight="1" x14ac:dyDescent="0.2">
      <c r="B67" s="269" t="s">
        <v>23</v>
      </c>
      <c r="C67" s="266" t="s">
        <v>315</v>
      </c>
      <c r="D67" s="273" t="s">
        <v>196</v>
      </c>
      <c r="E67" s="528" t="s">
        <v>171</v>
      </c>
      <c r="F67" s="116" t="s">
        <v>288</v>
      </c>
      <c r="G67" s="117" t="s">
        <v>261</v>
      </c>
      <c r="H67" s="124">
        <v>3.01</v>
      </c>
      <c r="I67" s="119" t="s">
        <v>148</v>
      </c>
      <c r="J67" s="527">
        <v>83</v>
      </c>
      <c r="K67" s="526">
        <v>2021</v>
      </c>
      <c r="L67" s="525">
        <v>467</v>
      </c>
      <c r="M67" s="119" t="s">
        <v>387</v>
      </c>
      <c r="N67" s="525">
        <v>185</v>
      </c>
      <c r="O67" s="126">
        <v>40</v>
      </c>
      <c r="P67" s="136"/>
      <c r="Q67" s="120"/>
      <c r="R67" s="524"/>
      <c r="S67" s="136"/>
      <c r="T67" s="126"/>
      <c r="U67" s="132"/>
    </row>
    <row r="68" spans="2:21" ht="19.2" customHeight="1" x14ac:dyDescent="0.2">
      <c r="B68" s="269" t="s">
        <v>23</v>
      </c>
      <c r="C68" s="266" t="s">
        <v>315</v>
      </c>
      <c r="D68" s="273" t="s">
        <v>196</v>
      </c>
      <c r="E68" s="528" t="s">
        <v>171</v>
      </c>
      <c r="F68" s="116" t="s">
        <v>288</v>
      </c>
      <c r="G68" s="117" t="s">
        <v>289</v>
      </c>
      <c r="H68" s="124">
        <v>0.72</v>
      </c>
      <c r="I68" s="119" t="s">
        <v>148</v>
      </c>
      <c r="J68" s="527">
        <v>53</v>
      </c>
      <c r="K68" s="526">
        <v>2021</v>
      </c>
      <c r="L68" s="525">
        <v>132</v>
      </c>
      <c r="M68" s="119" t="s">
        <v>387</v>
      </c>
      <c r="N68" s="525">
        <v>44</v>
      </c>
      <c r="O68" s="126">
        <v>33</v>
      </c>
      <c r="P68" s="136"/>
      <c r="Q68" s="120"/>
      <c r="R68" s="524"/>
      <c r="S68" s="136"/>
      <c r="T68" s="126"/>
      <c r="U68" s="132"/>
    </row>
    <row r="69" spans="2:21" ht="19.2" customHeight="1" x14ac:dyDescent="0.2">
      <c r="B69" s="269" t="s">
        <v>23</v>
      </c>
      <c r="C69" s="266" t="s">
        <v>315</v>
      </c>
      <c r="D69" s="273" t="s">
        <v>196</v>
      </c>
      <c r="E69" s="528" t="s">
        <v>171</v>
      </c>
      <c r="F69" s="116" t="s">
        <v>288</v>
      </c>
      <c r="G69" s="117" t="s">
        <v>287</v>
      </c>
      <c r="H69" s="124">
        <v>0.3</v>
      </c>
      <c r="I69" s="119" t="s">
        <v>148</v>
      </c>
      <c r="J69" s="527">
        <v>83</v>
      </c>
      <c r="K69" s="526">
        <v>2021</v>
      </c>
      <c r="L69" s="525">
        <v>47</v>
      </c>
      <c r="M69" s="119" t="s">
        <v>387</v>
      </c>
      <c r="N69" s="525">
        <v>19</v>
      </c>
      <c r="O69" s="126">
        <v>40</v>
      </c>
      <c r="P69" s="136"/>
      <c r="Q69" s="120"/>
      <c r="R69" s="524"/>
      <c r="S69" s="136"/>
      <c r="T69" s="126"/>
      <c r="U69" s="132"/>
    </row>
    <row r="70" spans="2:21" ht="19.2" customHeight="1" x14ac:dyDescent="0.2">
      <c r="B70" s="269" t="s">
        <v>23</v>
      </c>
      <c r="C70" s="266" t="s">
        <v>315</v>
      </c>
      <c r="D70" s="273" t="s">
        <v>196</v>
      </c>
      <c r="E70" s="528" t="s">
        <v>171</v>
      </c>
      <c r="F70" s="116" t="s">
        <v>281</v>
      </c>
      <c r="G70" s="117" t="s">
        <v>286</v>
      </c>
      <c r="H70" s="124">
        <v>0.4</v>
      </c>
      <c r="I70" s="119" t="s">
        <v>140</v>
      </c>
      <c r="J70" s="527">
        <v>50</v>
      </c>
      <c r="K70" s="526">
        <v>2021</v>
      </c>
      <c r="L70" s="525">
        <v>134</v>
      </c>
      <c r="M70" s="119" t="s">
        <v>388</v>
      </c>
      <c r="N70" s="525">
        <v>25.991189427312776</v>
      </c>
      <c r="O70" s="126">
        <v>19</v>
      </c>
      <c r="P70" s="136"/>
      <c r="Q70" s="120"/>
      <c r="R70" s="524"/>
      <c r="S70" s="136"/>
      <c r="T70" s="126"/>
      <c r="U70" s="132"/>
    </row>
    <row r="71" spans="2:21" ht="19.2" customHeight="1" x14ac:dyDescent="0.2">
      <c r="B71" s="269" t="s">
        <v>23</v>
      </c>
      <c r="C71" s="266" t="s">
        <v>315</v>
      </c>
      <c r="D71" s="273" t="s">
        <v>196</v>
      </c>
      <c r="E71" s="528" t="s">
        <v>171</v>
      </c>
      <c r="F71" s="116" t="s">
        <v>281</v>
      </c>
      <c r="G71" s="117" t="s">
        <v>293</v>
      </c>
      <c r="H71" s="124">
        <v>0.76</v>
      </c>
      <c r="I71" s="119" t="s">
        <v>144</v>
      </c>
      <c r="J71" s="527">
        <v>44</v>
      </c>
      <c r="K71" s="526">
        <v>2021</v>
      </c>
      <c r="L71" s="525">
        <v>61</v>
      </c>
      <c r="M71" s="119" t="s">
        <v>388</v>
      </c>
      <c r="N71" s="525">
        <v>49.383259911894271</v>
      </c>
      <c r="O71" s="126">
        <v>80</v>
      </c>
      <c r="P71" s="136"/>
      <c r="Q71" s="120"/>
      <c r="R71" s="524"/>
      <c r="S71" s="136"/>
      <c r="T71" s="126"/>
      <c r="U71" s="132"/>
    </row>
    <row r="72" spans="2:21" ht="19.2" customHeight="1" x14ac:dyDescent="0.2">
      <c r="B72" s="269" t="s">
        <v>23</v>
      </c>
      <c r="C72" s="266" t="s">
        <v>315</v>
      </c>
      <c r="D72" s="273" t="s">
        <v>196</v>
      </c>
      <c r="E72" s="528" t="s">
        <v>171</v>
      </c>
      <c r="F72" s="116" t="s">
        <v>281</v>
      </c>
      <c r="G72" s="117" t="s">
        <v>285</v>
      </c>
      <c r="H72" s="124">
        <v>0.32</v>
      </c>
      <c r="I72" s="119" t="s">
        <v>140</v>
      </c>
      <c r="J72" s="527">
        <v>49</v>
      </c>
      <c r="K72" s="526">
        <v>2021</v>
      </c>
      <c r="L72" s="525">
        <v>42</v>
      </c>
      <c r="M72" s="119" t="s">
        <v>388</v>
      </c>
      <c r="N72" s="525">
        <v>20.792951541850222</v>
      </c>
      <c r="O72" s="126">
        <v>50</v>
      </c>
      <c r="P72" s="136"/>
      <c r="Q72" s="120"/>
      <c r="R72" s="524"/>
      <c r="S72" s="136"/>
      <c r="T72" s="126"/>
      <c r="U72" s="132"/>
    </row>
    <row r="73" spans="2:21" ht="19.2" customHeight="1" x14ac:dyDescent="0.2">
      <c r="B73" s="269" t="s">
        <v>23</v>
      </c>
      <c r="C73" s="266" t="s">
        <v>315</v>
      </c>
      <c r="D73" s="273" t="s">
        <v>196</v>
      </c>
      <c r="E73" s="528" t="s">
        <v>171</v>
      </c>
      <c r="F73" s="116" t="s">
        <v>281</v>
      </c>
      <c r="G73" s="117" t="s">
        <v>292</v>
      </c>
      <c r="H73" s="124">
        <v>1.52</v>
      </c>
      <c r="I73" s="119" t="s">
        <v>230</v>
      </c>
      <c r="J73" s="527">
        <v>50</v>
      </c>
      <c r="K73" s="526">
        <v>2021</v>
      </c>
      <c r="L73" s="525">
        <v>720</v>
      </c>
      <c r="M73" s="119" t="s">
        <v>388</v>
      </c>
      <c r="N73" s="525">
        <v>98</v>
      </c>
      <c r="O73" s="126">
        <v>14</v>
      </c>
      <c r="P73" s="136"/>
      <c r="Q73" s="120"/>
      <c r="R73" s="524"/>
      <c r="S73" s="136"/>
      <c r="T73" s="126"/>
      <c r="U73" s="132"/>
    </row>
    <row r="74" spans="2:21" ht="19.2" customHeight="1" x14ac:dyDescent="0.2">
      <c r="B74" s="269" t="s">
        <v>23</v>
      </c>
      <c r="C74" s="266" t="s">
        <v>315</v>
      </c>
      <c r="D74" s="273" t="s">
        <v>196</v>
      </c>
      <c r="E74" s="528" t="s">
        <v>171</v>
      </c>
      <c r="F74" s="116" t="s">
        <v>281</v>
      </c>
      <c r="G74" s="117" t="s">
        <v>223</v>
      </c>
      <c r="H74" s="124">
        <v>1.28</v>
      </c>
      <c r="I74" s="119" t="s">
        <v>230</v>
      </c>
      <c r="J74" s="527">
        <v>51</v>
      </c>
      <c r="K74" s="526">
        <v>2021</v>
      </c>
      <c r="L74" s="525">
        <v>622</v>
      </c>
      <c r="M74" s="119" t="s">
        <v>388</v>
      </c>
      <c r="N74" s="525">
        <v>83</v>
      </c>
      <c r="O74" s="126">
        <v>13</v>
      </c>
      <c r="P74" s="136"/>
      <c r="Q74" s="120"/>
      <c r="R74" s="524"/>
      <c r="S74" s="136"/>
      <c r="T74" s="126"/>
      <c r="U74" s="132"/>
    </row>
    <row r="75" spans="2:21" ht="19.2" customHeight="1" x14ac:dyDescent="0.2">
      <c r="B75" s="269" t="s">
        <v>23</v>
      </c>
      <c r="C75" s="266" t="s">
        <v>315</v>
      </c>
      <c r="D75" s="273" t="s">
        <v>196</v>
      </c>
      <c r="E75" s="528" t="s">
        <v>171</v>
      </c>
      <c r="F75" s="116" t="s">
        <v>281</v>
      </c>
      <c r="G75" s="117" t="s">
        <v>222</v>
      </c>
      <c r="H75" s="124">
        <v>1.2</v>
      </c>
      <c r="I75" s="119" t="s">
        <v>230</v>
      </c>
      <c r="J75" s="527">
        <v>51</v>
      </c>
      <c r="K75" s="526">
        <v>2021</v>
      </c>
      <c r="L75" s="525">
        <v>583</v>
      </c>
      <c r="M75" s="119" t="s">
        <v>388</v>
      </c>
      <c r="N75" s="525">
        <v>78</v>
      </c>
      <c r="O75" s="126">
        <v>13</v>
      </c>
      <c r="P75" s="136"/>
      <c r="Q75" s="120"/>
      <c r="R75" s="524"/>
      <c r="S75" s="136"/>
      <c r="T75" s="126"/>
      <c r="U75" s="132"/>
    </row>
    <row r="76" spans="2:21" ht="19.2" customHeight="1" x14ac:dyDescent="0.2">
      <c r="B76" s="269" t="s">
        <v>23</v>
      </c>
      <c r="C76" s="266" t="s">
        <v>315</v>
      </c>
      <c r="D76" s="273" t="s">
        <v>196</v>
      </c>
      <c r="E76" s="528" t="s">
        <v>171</v>
      </c>
      <c r="F76" s="116" t="s">
        <v>281</v>
      </c>
      <c r="G76" s="117" t="s">
        <v>343</v>
      </c>
      <c r="H76" s="124">
        <v>1.72</v>
      </c>
      <c r="I76" s="119" t="s">
        <v>230</v>
      </c>
      <c r="J76" s="527">
        <v>51</v>
      </c>
      <c r="K76" s="526">
        <v>2021</v>
      </c>
      <c r="L76" s="525">
        <v>836</v>
      </c>
      <c r="M76" s="119" t="s">
        <v>388</v>
      </c>
      <c r="N76" s="525">
        <v>112</v>
      </c>
      <c r="O76" s="126">
        <v>13</v>
      </c>
      <c r="P76" s="136"/>
      <c r="Q76" s="120"/>
      <c r="R76" s="524"/>
      <c r="S76" s="136"/>
      <c r="T76" s="126"/>
      <c r="U76" s="132"/>
    </row>
    <row r="77" spans="2:21" ht="19.2" customHeight="1" x14ac:dyDescent="0.2">
      <c r="B77" s="269" t="s">
        <v>23</v>
      </c>
      <c r="C77" s="266" t="s">
        <v>315</v>
      </c>
      <c r="D77" s="273" t="s">
        <v>196</v>
      </c>
      <c r="E77" s="528" t="s">
        <v>171</v>
      </c>
      <c r="F77" s="116" t="s">
        <v>281</v>
      </c>
      <c r="G77" s="117" t="s">
        <v>169</v>
      </c>
      <c r="H77" s="124">
        <v>0.84</v>
      </c>
      <c r="I77" s="119" t="s">
        <v>230</v>
      </c>
      <c r="J77" s="527">
        <v>51</v>
      </c>
      <c r="K77" s="526">
        <v>2021</v>
      </c>
      <c r="L77" s="525">
        <v>408</v>
      </c>
      <c r="M77" s="119" t="s">
        <v>388</v>
      </c>
      <c r="N77" s="525">
        <v>54</v>
      </c>
      <c r="O77" s="126">
        <v>13</v>
      </c>
      <c r="P77" s="136"/>
      <c r="Q77" s="120"/>
      <c r="R77" s="524"/>
      <c r="S77" s="136"/>
      <c r="T77" s="126"/>
      <c r="U77" s="132"/>
    </row>
    <row r="78" spans="2:21" ht="19.2" customHeight="1" x14ac:dyDescent="0.2">
      <c r="B78" s="269" t="s">
        <v>23</v>
      </c>
      <c r="C78" s="266" t="s">
        <v>315</v>
      </c>
      <c r="D78" s="273" t="s">
        <v>196</v>
      </c>
      <c r="E78" s="528" t="s">
        <v>171</v>
      </c>
      <c r="F78" s="116" t="s">
        <v>281</v>
      </c>
      <c r="G78" s="117" t="s">
        <v>284</v>
      </c>
      <c r="H78" s="124">
        <v>0.6</v>
      </c>
      <c r="I78" s="119" t="s">
        <v>148</v>
      </c>
      <c r="J78" s="527">
        <v>88</v>
      </c>
      <c r="K78" s="526">
        <v>2021</v>
      </c>
      <c r="L78" s="525">
        <v>111</v>
      </c>
      <c r="M78" s="119" t="s">
        <v>388</v>
      </c>
      <c r="N78" s="525">
        <v>39</v>
      </c>
      <c r="O78" s="126">
        <v>35</v>
      </c>
      <c r="P78" s="136"/>
      <c r="Q78" s="120"/>
      <c r="R78" s="524"/>
      <c r="S78" s="136"/>
      <c r="T78" s="126"/>
      <c r="U78" s="132"/>
    </row>
    <row r="79" spans="2:21" ht="19.2" customHeight="1" x14ac:dyDescent="0.2">
      <c r="B79" s="241" t="s">
        <v>23</v>
      </c>
      <c r="C79" s="80" t="s">
        <v>315</v>
      </c>
      <c r="D79" s="522" t="s">
        <v>196</v>
      </c>
      <c r="E79" s="559" t="s">
        <v>171</v>
      </c>
      <c r="F79" s="558" t="s">
        <v>281</v>
      </c>
      <c r="G79" s="557" t="s">
        <v>374</v>
      </c>
      <c r="H79" s="465">
        <v>0.48</v>
      </c>
      <c r="I79" s="319" t="s">
        <v>230</v>
      </c>
      <c r="J79" s="556">
        <v>51</v>
      </c>
      <c r="K79" s="555">
        <v>2021</v>
      </c>
      <c r="L79" s="554">
        <v>93</v>
      </c>
      <c r="M79" s="319" t="s">
        <v>388</v>
      </c>
      <c r="N79" s="554">
        <v>31</v>
      </c>
      <c r="O79" s="466">
        <v>33</v>
      </c>
      <c r="P79" s="552"/>
      <c r="Q79" s="464"/>
      <c r="R79" s="553"/>
      <c r="S79" s="552"/>
      <c r="T79" s="466"/>
      <c r="U79" s="467"/>
    </row>
    <row r="80" spans="2:21" ht="19.2" customHeight="1" x14ac:dyDescent="0.2">
      <c r="B80" s="269" t="s">
        <v>23</v>
      </c>
      <c r="C80" s="266" t="s">
        <v>315</v>
      </c>
      <c r="D80" s="273" t="s">
        <v>196</v>
      </c>
      <c r="E80" s="109" t="s">
        <v>171</v>
      </c>
      <c r="F80" s="49" t="s">
        <v>281</v>
      </c>
      <c r="G80" s="26" t="s">
        <v>378</v>
      </c>
      <c r="H80" s="28">
        <v>7.6</v>
      </c>
      <c r="I80" s="29" t="s">
        <v>144</v>
      </c>
      <c r="J80" s="113">
        <v>44</v>
      </c>
      <c r="K80" s="114">
        <v>2021</v>
      </c>
      <c r="L80" s="275">
        <v>1018</v>
      </c>
      <c r="M80" s="29" t="s">
        <v>388</v>
      </c>
      <c r="N80" s="275">
        <v>493.83259911894271</v>
      </c>
      <c r="O80" s="83">
        <v>49</v>
      </c>
      <c r="P80" s="277"/>
      <c r="Q80" s="30"/>
      <c r="R80" s="110"/>
      <c r="S80" s="277"/>
      <c r="T80" s="83"/>
      <c r="U80" s="85"/>
    </row>
    <row r="81" spans="2:21" ht="19.2" customHeight="1" x14ac:dyDescent="0.2">
      <c r="B81" s="269" t="s">
        <v>23</v>
      </c>
      <c r="C81" s="266" t="s">
        <v>315</v>
      </c>
      <c r="D81" s="273" t="s">
        <v>196</v>
      </c>
      <c r="E81" s="528" t="s">
        <v>171</v>
      </c>
      <c r="F81" s="116" t="s">
        <v>281</v>
      </c>
      <c r="G81" s="117" t="s">
        <v>283</v>
      </c>
      <c r="H81" s="124">
        <v>0.64</v>
      </c>
      <c r="I81" s="119" t="s">
        <v>148</v>
      </c>
      <c r="J81" s="527">
        <v>78</v>
      </c>
      <c r="K81" s="526">
        <v>2021</v>
      </c>
      <c r="L81" s="525">
        <v>96</v>
      </c>
      <c r="M81" s="119" t="s">
        <v>388</v>
      </c>
      <c r="N81" s="525">
        <v>41</v>
      </c>
      <c r="O81" s="126">
        <v>43</v>
      </c>
      <c r="P81" s="136"/>
      <c r="Q81" s="120"/>
      <c r="R81" s="524"/>
      <c r="S81" s="136"/>
      <c r="T81" s="126"/>
      <c r="U81" s="132"/>
    </row>
    <row r="82" spans="2:21" ht="19.2" customHeight="1" x14ac:dyDescent="0.2">
      <c r="B82" s="269" t="s">
        <v>23</v>
      </c>
      <c r="C82" s="266" t="s">
        <v>315</v>
      </c>
      <c r="D82" s="273" t="s">
        <v>196</v>
      </c>
      <c r="E82" s="528" t="s">
        <v>171</v>
      </c>
      <c r="F82" s="116" t="s">
        <v>281</v>
      </c>
      <c r="G82" s="117" t="s">
        <v>282</v>
      </c>
      <c r="H82" s="124">
        <v>0.48</v>
      </c>
      <c r="I82" s="119" t="s">
        <v>148</v>
      </c>
      <c r="J82" s="527">
        <v>78</v>
      </c>
      <c r="K82" s="526">
        <v>2021</v>
      </c>
      <c r="L82" s="525">
        <v>72</v>
      </c>
      <c r="M82" s="119" t="s">
        <v>388</v>
      </c>
      <c r="N82" s="525">
        <v>31</v>
      </c>
      <c r="O82" s="126">
        <v>43</v>
      </c>
      <c r="P82" s="136"/>
      <c r="Q82" s="120"/>
      <c r="R82" s="524"/>
      <c r="S82" s="136"/>
      <c r="T82" s="126"/>
      <c r="U82" s="132"/>
    </row>
    <row r="83" spans="2:21" ht="19.2" customHeight="1" x14ac:dyDescent="0.2">
      <c r="B83" s="269" t="s">
        <v>23</v>
      </c>
      <c r="C83" s="266" t="s">
        <v>315</v>
      </c>
      <c r="D83" s="273" t="s">
        <v>196</v>
      </c>
      <c r="E83" s="528" t="s">
        <v>171</v>
      </c>
      <c r="F83" s="116" t="s">
        <v>281</v>
      </c>
      <c r="G83" s="117" t="s">
        <v>280</v>
      </c>
      <c r="H83" s="124">
        <v>0.28000000000000003</v>
      </c>
      <c r="I83" s="119" t="s">
        <v>148</v>
      </c>
      <c r="J83" s="527">
        <v>78</v>
      </c>
      <c r="K83" s="526">
        <v>2021</v>
      </c>
      <c r="L83" s="525">
        <v>42</v>
      </c>
      <c r="M83" s="119" t="s">
        <v>388</v>
      </c>
      <c r="N83" s="525">
        <v>18</v>
      </c>
      <c r="O83" s="126">
        <v>43</v>
      </c>
      <c r="P83" s="136"/>
      <c r="Q83" s="120"/>
      <c r="R83" s="524"/>
      <c r="S83" s="136"/>
      <c r="T83" s="126"/>
      <c r="U83" s="132"/>
    </row>
    <row r="84" spans="2:21" ht="19.2" customHeight="1" x14ac:dyDescent="0.2">
      <c r="B84" s="269" t="s">
        <v>23</v>
      </c>
      <c r="C84" s="266" t="s">
        <v>315</v>
      </c>
      <c r="D84" s="273" t="s">
        <v>196</v>
      </c>
      <c r="E84" s="528" t="s">
        <v>171</v>
      </c>
      <c r="F84" s="116" t="s">
        <v>256</v>
      </c>
      <c r="G84" s="117" t="s">
        <v>231</v>
      </c>
      <c r="H84" s="124">
        <v>2.33</v>
      </c>
      <c r="I84" s="119" t="s">
        <v>144</v>
      </c>
      <c r="J84" s="527">
        <v>46</v>
      </c>
      <c r="K84" s="526">
        <v>2021</v>
      </c>
      <c r="L84" s="525">
        <v>556</v>
      </c>
      <c r="M84" s="119" t="s">
        <v>387</v>
      </c>
      <c r="N84" s="525">
        <v>149</v>
      </c>
      <c r="O84" s="126">
        <v>27</v>
      </c>
      <c r="P84" s="136"/>
      <c r="Q84" s="120"/>
      <c r="R84" s="524"/>
      <c r="S84" s="136"/>
      <c r="T84" s="126"/>
      <c r="U84" s="132"/>
    </row>
    <row r="85" spans="2:21" ht="19.2" customHeight="1" x14ac:dyDescent="0.2">
      <c r="B85" s="269" t="s">
        <v>23</v>
      </c>
      <c r="C85" s="266" t="s">
        <v>315</v>
      </c>
      <c r="D85" s="273" t="s">
        <v>196</v>
      </c>
      <c r="E85" s="528" t="s">
        <v>171</v>
      </c>
      <c r="F85" s="116" t="s">
        <v>256</v>
      </c>
      <c r="G85" s="117" t="s">
        <v>279</v>
      </c>
      <c r="H85" s="124">
        <v>2.2799999999999998</v>
      </c>
      <c r="I85" s="119" t="s">
        <v>144</v>
      </c>
      <c r="J85" s="527">
        <v>42</v>
      </c>
      <c r="K85" s="526">
        <v>2021</v>
      </c>
      <c r="L85" s="525">
        <v>579</v>
      </c>
      <c r="M85" s="119" t="s">
        <v>387</v>
      </c>
      <c r="N85" s="525">
        <v>143</v>
      </c>
      <c r="O85" s="126">
        <v>25</v>
      </c>
      <c r="P85" s="136"/>
      <c r="Q85" s="120"/>
      <c r="R85" s="524"/>
      <c r="S85" s="136"/>
      <c r="T85" s="126"/>
      <c r="U85" s="132"/>
    </row>
    <row r="86" spans="2:21" ht="19.2" customHeight="1" x14ac:dyDescent="0.2">
      <c r="B86" s="269" t="s">
        <v>23</v>
      </c>
      <c r="C86" s="266" t="s">
        <v>315</v>
      </c>
      <c r="D86" s="273" t="s">
        <v>196</v>
      </c>
      <c r="E86" s="528" t="s">
        <v>171</v>
      </c>
      <c r="F86" s="116" t="s">
        <v>256</v>
      </c>
      <c r="G86" s="117" t="s">
        <v>278</v>
      </c>
      <c r="H86" s="124">
        <v>2.2400000000000002</v>
      </c>
      <c r="I86" s="119" t="s">
        <v>144</v>
      </c>
      <c r="J86" s="527">
        <v>42</v>
      </c>
      <c r="K86" s="526">
        <v>2021</v>
      </c>
      <c r="L86" s="525">
        <v>569</v>
      </c>
      <c r="M86" s="119" t="s">
        <v>387</v>
      </c>
      <c r="N86" s="525">
        <v>140</v>
      </c>
      <c r="O86" s="126">
        <v>25</v>
      </c>
      <c r="P86" s="136"/>
      <c r="Q86" s="120"/>
      <c r="R86" s="524"/>
      <c r="S86" s="136"/>
      <c r="T86" s="126"/>
      <c r="U86" s="132"/>
    </row>
    <row r="87" spans="2:21" ht="19.2" customHeight="1" x14ac:dyDescent="0.2">
      <c r="B87" s="269" t="s">
        <v>23</v>
      </c>
      <c r="C87" s="266" t="s">
        <v>315</v>
      </c>
      <c r="D87" s="273" t="s">
        <v>196</v>
      </c>
      <c r="E87" s="528" t="s">
        <v>171</v>
      </c>
      <c r="F87" s="116" t="s">
        <v>256</v>
      </c>
      <c r="G87" s="117" t="s">
        <v>277</v>
      </c>
      <c r="H87" s="124">
        <v>1.1200000000000001</v>
      </c>
      <c r="I87" s="119" t="s">
        <v>144</v>
      </c>
      <c r="J87" s="527">
        <v>41</v>
      </c>
      <c r="K87" s="526">
        <v>2021</v>
      </c>
      <c r="L87" s="525">
        <v>276</v>
      </c>
      <c r="M87" s="119" t="s">
        <v>387</v>
      </c>
      <c r="N87" s="525">
        <v>71</v>
      </c>
      <c r="O87" s="126">
        <v>26</v>
      </c>
      <c r="P87" s="136"/>
      <c r="Q87" s="120"/>
      <c r="R87" s="524"/>
      <c r="S87" s="136"/>
      <c r="T87" s="126"/>
      <c r="U87" s="132"/>
    </row>
    <row r="88" spans="2:21" ht="19.2" customHeight="1" x14ac:dyDescent="0.2">
      <c r="B88" s="269" t="s">
        <v>23</v>
      </c>
      <c r="C88" s="266" t="s">
        <v>315</v>
      </c>
      <c r="D88" s="273" t="s">
        <v>195</v>
      </c>
      <c r="E88" s="528" t="s">
        <v>171</v>
      </c>
      <c r="F88" s="116" t="s">
        <v>200</v>
      </c>
      <c r="G88" s="117" t="s">
        <v>324</v>
      </c>
      <c r="H88" s="124">
        <v>0.8</v>
      </c>
      <c r="I88" s="119" t="s">
        <v>144</v>
      </c>
      <c r="J88" s="527">
        <v>43</v>
      </c>
      <c r="K88" s="526">
        <v>2022</v>
      </c>
      <c r="L88" s="525">
        <v>79</v>
      </c>
      <c r="M88" s="119" t="s">
        <v>367</v>
      </c>
      <c r="N88" s="525">
        <v>53.333333333333336</v>
      </c>
      <c r="O88" s="551">
        <f t="shared" ref="O88:O130" si="0">ROUND(N88/L88*100,0)</f>
        <v>68</v>
      </c>
      <c r="P88" s="136"/>
      <c r="Q88" s="120"/>
      <c r="R88" s="524"/>
      <c r="S88" s="136"/>
      <c r="T88" s="126"/>
      <c r="U88" s="132"/>
    </row>
    <row r="89" spans="2:21" ht="19.2" customHeight="1" x14ac:dyDescent="0.2">
      <c r="B89" s="269" t="s">
        <v>23</v>
      </c>
      <c r="C89" s="266" t="s">
        <v>315</v>
      </c>
      <c r="D89" s="273" t="s">
        <v>195</v>
      </c>
      <c r="E89" s="528" t="s">
        <v>171</v>
      </c>
      <c r="F89" s="116" t="s">
        <v>200</v>
      </c>
      <c r="G89" s="117" t="s">
        <v>288</v>
      </c>
      <c r="H89" s="124">
        <v>0.68</v>
      </c>
      <c r="I89" s="119" t="s">
        <v>144</v>
      </c>
      <c r="J89" s="527">
        <v>43</v>
      </c>
      <c r="K89" s="526">
        <v>2022</v>
      </c>
      <c r="L89" s="525">
        <v>67</v>
      </c>
      <c r="M89" s="119" t="s">
        <v>367</v>
      </c>
      <c r="N89" s="525">
        <v>45.333333333333329</v>
      </c>
      <c r="O89" s="551">
        <f t="shared" si="0"/>
        <v>68</v>
      </c>
      <c r="P89" s="136"/>
      <c r="Q89" s="120"/>
      <c r="R89" s="524"/>
      <c r="S89" s="136"/>
      <c r="T89" s="126"/>
      <c r="U89" s="132"/>
    </row>
    <row r="90" spans="2:21" ht="19.2" customHeight="1" x14ac:dyDescent="0.2">
      <c r="B90" s="269" t="s">
        <v>23</v>
      </c>
      <c r="C90" s="266" t="s">
        <v>315</v>
      </c>
      <c r="D90" s="273" t="s">
        <v>195</v>
      </c>
      <c r="E90" s="528" t="s">
        <v>171</v>
      </c>
      <c r="F90" s="116" t="s">
        <v>200</v>
      </c>
      <c r="G90" s="117" t="s">
        <v>255</v>
      </c>
      <c r="H90" s="124">
        <v>0.92</v>
      </c>
      <c r="I90" s="119" t="s">
        <v>144</v>
      </c>
      <c r="J90" s="527">
        <v>43</v>
      </c>
      <c r="K90" s="526">
        <v>2022</v>
      </c>
      <c r="L90" s="525">
        <v>91</v>
      </c>
      <c r="M90" s="119" t="s">
        <v>367</v>
      </c>
      <c r="N90" s="525">
        <v>61.333333333333336</v>
      </c>
      <c r="O90" s="551">
        <f t="shared" si="0"/>
        <v>67</v>
      </c>
      <c r="P90" s="136"/>
      <c r="Q90" s="120"/>
      <c r="R90" s="524"/>
      <c r="S90" s="136"/>
      <c r="T90" s="126"/>
      <c r="U90" s="132"/>
    </row>
    <row r="91" spans="2:21" ht="19.2" customHeight="1" x14ac:dyDescent="0.2">
      <c r="B91" s="269" t="s">
        <v>23</v>
      </c>
      <c r="C91" s="266" t="s">
        <v>315</v>
      </c>
      <c r="D91" s="273" t="s">
        <v>195</v>
      </c>
      <c r="E91" s="528" t="s">
        <v>171</v>
      </c>
      <c r="F91" s="116" t="s">
        <v>200</v>
      </c>
      <c r="G91" s="117" t="s">
        <v>386</v>
      </c>
      <c r="H91" s="124">
        <v>3.24</v>
      </c>
      <c r="I91" s="119" t="s">
        <v>144</v>
      </c>
      <c r="J91" s="527">
        <v>43</v>
      </c>
      <c r="K91" s="526">
        <v>2022</v>
      </c>
      <c r="L91" s="525">
        <v>978</v>
      </c>
      <c r="M91" s="119" t="s">
        <v>367</v>
      </c>
      <c r="N91" s="525">
        <v>216</v>
      </c>
      <c r="O91" s="551">
        <f t="shared" si="0"/>
        <v>22</v>
      </c>
      <c r="P91" s="136"/>
      <c r="Q91" s="120"/>
      <c r="R91" s="524"/>
      <c r="S91" s="136"/>
      <c r="T91" s="126"/>
      <c r="U91" s="132"/>
    </row>
    <row r="92" spans="2:21" ht="19.2" customHeight="1" x14ac:dyDescent="0.2">
      <c r="B92" s="269" t="s">
        <v>23</v>
      </c>
      <c r="C92" s="266" t="s">
        <v>315</v>
      </c>
      <c r="D92" s="273" t="s">
        <v>195</v>
      </c>
      <c r="E92" s="528" t="s">
        <v>171</v>
      </c>
      <c r="F92" s="116" t="s">
        <v>200</v>
      </c>
      <c r="G92" s="117" t="s">
        <v>285</v>
      </c>
      <c r="H92" s="124">
        <v>3.48</v>
      </c>
      <c r="I92" s="119" t="s">
        <v>144</v>
      </c>
      <c r="J92" s="527">
        <v>43</v>
      </c>
      <c r="K92" s="526">
        <v>2022</v>
      </c>
      <c r="L92" s="525">
        <v>1051</v>
      </c>
      <c r="M92" s="119" t="s">
        <v>367</v>
      </c>
      <c r="N92" s="525">
        <v>232</v>
      </c>
      <c r="O92" s="551">
        <f t="shared" si="0"/>
        <v>22</v>
      </c>
      <c r="P92" s="136"/>
      <c r="Q92" s="120"/>
      <c r="R92" s="524"/>
      <c r="S92" s="136"/>
      <c r="T92" s="126"/>
      <c r="U92" s="132"/>
    </row>
    <row r="93" spans="2:21" ht="19.2" customHeight="1" x14ac:dyDescent="0.2">
      <c r="B93" s="269" t="s">
        <v>23</v>
      </c>
      <c r="C93" s="266" t="s">
        <v>315</v>
      </c>
      <c r="D93" s="273" t="s">
        <v>195</v>
      </c>
      <c r="E93" s="528" t="s">
        <v>171</v>
      </c>
      <c r="F93" s="116" t="s">
        <v>200</v>
      </c>
      <c r="G93" s="117" t="s">
        <v>198</v>
      </c>
      <c r="H93" s="124">
        <v>1.44</v>
      </c>
      <c r="I93" s="119" t="s">
        <v>144</v>
      </c>
      <c r="J93" s="527">
        <v>43</v>
      </c>
      <c r="K93" s="526">
        <v>2022</v>
      </c>
      <c r="L93" s="525">
        <v>435</v>
      </c>
      <c r="M93" s="119" t="s">
        <v>367</v>
      </c>
      <c r="N93" s="525">
        <v>96</v>
      </c>
      <c r="O93" s="551">
        <f t="shared" si="0"/>
        <v>22</v>
      </c>
      <c r="P93" s="136"/>
      <c r="Q93" s="120"/>
      <c r="R93" s="524"/>
      <c r="S93" s="136"/>
      <c r="T93" s="126"/>
      <c r="U93" s="132"/>
    </row>
    <row r="94" spans="2:21" ht="19.2" customHeight="1" x14ac:dyDescent="0.2">
      <c r="B94" s="269" t="s">
        <v>23</v>
      </c>
      <c r="C94" s="266" t="s">
        <v>315</v>
      </c>
      <c r="D94" s="273" t="s">
        <v>195</v>
      </c>
      <c r="E94" s="528" t="s">
        <v>171</v>
      </c>
      <c r="F94" s="116" t="s">
        <v>214</v>
      </c>
      <c r="G94" s="117" t="s">
        <v>385</v>
      </c>
      <c r="H94" s="124">
        <v>0.6</v>
      </c>
      <c r="I94" s="119" t="s">
        <v>380</v>
      </c>
      <c r="J94" s="527">
        <v>37</v>
      </c>
      <c r="K94" s="526">
        <v>2022</v>
      </c>
      <c r="L94" s="525">
        <v>166</v>
      </c>
      <c r="M94" s="119" t="s">
        <v>367</v>
      </c>
      <c r="N94" s="525">
        <v>39.827586206896548</v>
      </c>
      <c r="O94" s="551">
        <f t="shared" si="0"/>
        <v>24</v>
      </c>
      <c r="P94" s="136"/>
      <c r="Q94" s="120"/>
      <c r="R94" s="524"/>
      <c r="S94" s="136"/>
      <c r="T94" s="126"/>
      <c r="U94" s="132"/>
    </row>
    <row r="95" spans="2:21" ht="19.2" customHeight="1" x14ac:dyDescent="0.2">
      <c r="B95" s="269" t="s">
        <v>23</v>
      </c>
      <c r="C95" s="266" t="s">
        <v>315</v>
      </c>
      <c r="D95" s="273" t="s">
        <v>195</v>
      </c>
      <c r="E95" s="528" t="s">
        <v>171</v>
      </c>
      <c r="F95" s="116" t="s">
        <v>214</v>
      </c>
      <c r="G95" s="117" t="s">
        <v>384</v>
      </c>
      <c r="H95" s="124">
        <v>0.56000000000000005</v>
      </c>
      <c r="I95" s="119" t="s">
        <v>144</v>
      </c>
      <c r="J95" s="527">
        <v>37</v>
      </c>
      <c r="K95" s="526">
        <v>2022</v>
      </c>
      <c r="L95" s="525">
        <v>144</v>
      </c>
      <c r="M95" s="119" t="s">
        <v>367</v>
      </c>
      <c r="N95" s="525">
        <v>37.172413793103445</v>
      </c>
      <c r="O95" s="551">
        <f t="shared" si="0"/>
        <v>26</v>
      </c>
      <c r="P95" s="136"/>
      <c r="Q95" s="120"/>
      <c r="R95" s="524"/>
      <c r="S95" s="136"/>
      <c r="T95" s="126"/>
      <c r="U95" s="132"/>
    </row>
    <row r="96" spans="2:21" ht="19.2" customHeight="1" x14ac:dyDescent="0.2">
      <c r="B96" s="269" t="s">
        <v>23</v>
      </c>
      <c r="C96" s="266" t="s">
        <v>315</v>
      </c>
      <c r="D96" s="273" t="s">
        <v>195</v>
      </c>
      <c r="E96" s="528" t="s">
        <v>171</v>
      </c>
      <c r="F96" s="116" t="s">
        <v>214</v>
      </c>
      <c r="G96" s="117" t="s">
        <v>383</v>
      </c>
      <c r="H96" s="124">
        <v>0.36</v>
      </c>
      <c r="I96" s="119" t="s">
        <v>144</v>
      </c>
      <c r="J96" s="527">
        <v>43</v>
      </c>
      <c r="K96" s="526">
        <v>2022</v>
      </c>
      <c r="L96" s="525">
        <v>109</v>
      </c>
      <c r="M96" s="119" t="s">
        <v>367</v>
      </c>
      <c r="N96" s="525">
        <v>24</v>
      </c>
      <c r="O96" s="551">
        <f t="shared" si="0"/>
        <v>22</v>
      </c>
      <c r="P96" s="136"/>
      <c r="Q96" s="120"/>
      <c r="R96" s="524"/>
      <c r="S96" s="136"/>
      <c r="T96" s="126"/>
      <c r="U96" s="132"/>
    </row>
    <row r="97" spans="2:21" ht="19.2" customHeight="1" x14ac:dyDescent="0.2">
      <c r="B97" s="269" t="s">
        <v>23</v>
      </c>
      <c r="C97" s="266" t="s">
        <v>315</v>
      </c>
      <c r="D97" s="273" t="s">
        <v>195</v>
      </c>
      <c r="E97" s="528" t="s">
        <v>171</v>
      </c>
      <c r="F97" s="116" t="s">
        <v>200</v>
      </c>
      <c r="G97" s="117" t="s">
        <v>175</v>
      </c>
      <c r="H97" s="124">
        <v>0.76</v>
      </c>
      <c r="I97" s="119" t="s">
        <v>364</v>
      </c>
      <c r="J97" s="527">
        <v>44</v>
      </c>
      <c r="K97" s="526">
        <v>2022</v>
      </c>
      <c r="L97" s="525">
        <v>214</v>
      </c>
      <c r="M97" s="119" t="s">
        <v>367</v>
      </c>
      <c r="N97" s="525">
        <v>48.411764705882348</v>
      </c>
      <c r="O97" s="551">
        <f t="shared" si="0"/>
        <v>23</v>
      </c>
      <c r="P97" s="136"/>
      <c r="Q97" s="120"/>
      <c r="R97" s="524"/>
      <c r="S97" s="136"/>
      <c r="T97" s="126"/>
      <c r="U97" s="132"/>
    </row>
    <row r="98" spans="2:21" ht="19.2" customHeight="1" x14ac:dyDescent="0.2">
      <c r="B98" s="269" t="s">
        <v>23</v>
      </c>
      <c r="C98" s="266" t="s">
        <v>315</v>
      </c>
      <c r="D98" s="273" t="s">
        <v>195</v>
      </c>
      <c r="E98" s="528" t="s">
        <v>171</v>
      </c>
      <c r="F98" s="116" t="s">
        <v>200</v>
      </c>
      <c r="G98" s="117" t="s">
        <v>322</v>
      </c>
      <c r="H98" s="124">
        <v>0.88</v>
      </c>
      <c r="I98" s="119" t="s">
        <v>379</v>
      </c>
      <c r="J98" s="527">
        <v>33</v>
      </c>
      <c r="K98" s="526">
        <v>2022</v>
      </c>
      <c r="L98" s="525">
        <v>79</v>
      </c>
      <c r="M98" s="119" t="s">
        <v>367</v>
      </c>
      <c r="N98" s="525">
        <v>56.055727554179562</v>
      </c>
      <c r="O98" s="551">
        <f t="shared" si="0"/>
        <v>71</v>
      </c>
      <c r="P98" s="136"/>
      <c r="Q98" s="120"/>
      <c r="R98" s="524"/>
      <c r="S98" s="136"/>
      <c r="T98" s="126"/>
      <c r="U98" s="132"/>
    </row>
    <row r="99" spans="2:21" ht="19.2" customHeight="1" x14ac:dyDescent="0.2">
      <c r="B99" s="269" t="s">
        <v>23</v>
      </c>
      <c r="C99" s="266" t="s">
        <v>315</v>
      </c>
      <c r="D99" s="273" t="s">
        <v>195</v>
      </c>
      <c r="E99" s="528" t="s">
        <v>171</v>
      </c>
      <c r="F99" s="116" t="s">
        <v>200</v>
      </c>
      <c r="G99" s="117" t="s">
        <v>382</v>
      </c>
      <c r="H99" s="124">
        <v>0.12</v>
      </c>
      <c r="I99" s="119" t="s">
        <v>379</v>
      </c>
      <c r="J99" s="527">
        <v>25</v>
      </c>
      <c r="K99" s="526">
        <v>2022</v>
      </c>
      <c r="L99" s="525">
        <v>8</v>
      </c>
      <c r="M99" s="119" t="s">
        <v>367</v>
      </c>
      <c r="N99" s="525">
        <v>7.6439628482972122</v>
      </c>
      <c r="O99" s="551">
        <f t="shared" si="0"/>
        <v>96</v>
      </c>
      <c r="P99" s="136"/>
      <c r="Q99" s="120"/>
      <c r="R99" s="524"/>
      <c r="S99" s="136"/>
      <c r="T99" s="126"/>
      <c r="U99" s="132"/>
    </row>
    <row r="100" spans="2:21" ht="19.2" customHeight="1" x14ac:dyDescent="0.2">
      <c r="B100" s="269" t="s">
        <v>23</v>
      </c>
      <c r="C100" s="266" t="s">
        <v>315</v>
      </c>
      <c r="D100" s="273" t="s">
        <v>195</v>
      </c>
      <c r="E100" s="528" t="s">
        <v>171</v>
      </c>
      <c r="F100" s="116" t="s">
        <v>211</v>
      </c>
      <c r="G100" s="117" t="s">
        <v>285</v>
      </c>
      <c r="H100" s="124">
        <v>0.12</v>
      </c>
      <c r="I100" s="119" t="s">
        <v>140</v>
      </c>
      <c r="J100" s="527">
        <v>57</v>
      </c>
      <c r="K100" s="526">
        <v>2022</v>
      </c>
      <c r="L100" s="525">
        <v>43</v>
      </c>
      <c r="M100" s="119" t="s">
        <v>367</v>
      </c>
      <c r="N100" s="525">
        <v>7.6439628482972122</v>
      </c>
      <c r="O100" s="551">
        <f t="shared" si="0"/>
        <v>18</v>
      </c>
      <c r="P100" s="136"/>
      <c r="Q100" s="120"/>
      <c r="R100" s="524"/>
      <c r="S100" s="136"/>
      <c r="T100" s="126"/>
      <c r="U100" s="132"/>
    </row>
    <row r="101" spans="2:21" ht="19.2" customHeight="1" x14ac:dyDescent="0.2">
      <c r="B101" s="269" t="s">
        <v>23</v>
      </c>
      <c r="C101" s="266" t="s">
        <v>315</v>
      </c>
      <c r="D101" s="273" t="s">
        <v>195</v>
      </c>
      <c r="E101" s="528" t="s">
        <v>171</v>
      </c>
      <c r="F101" s="116" t="s">
        <v>211</v>
      </c>
      <c r="G101" s="117" t="s">
        <v>325</v>
      </c>
      <c r="H101" s="124">
        <v>0.6</v>
      </c>
      <c r="I101" s="119" t="s">
        <v>364</v>
      </c>
      <c r="J101" s="527">
        <v>35</v>
      </c>
      <c r="K101" s="526">
        <v>2022</v>
      </c>
      <c r="L101" s="525">
        <v>147</v>
      </c>
      <c r="M101" s="119" t="s">
        <v>367</v>
      </c>
      <c r="N101" s="525">
        <v>38.219814241486063</v>
      </c>
      <c r="O101" s="551">
        <f t="shared" si="0"/>
        <v>26</v>
      </c>
      <c r="P101" s="136"/>
      <c r="Q101" s="120"/>
      <c r="R101" s="524"/>
      <c r="S101" s="136"/>
      <c r="T101" s="126"/>
      <c r="U101" s="132"/>
    </row>
    <row r="102" spans="2:21" ht="19.2" customHeight="1" x14ac:dyDescent="0.2">
      <c r="B102" s="269" t="s">
        <v>23</v>
      </c>
      <c r="C102" s="266" t="s">
        <v>315</v>
      </c>
      <c r="D102" s="273" t="s">
        <v>195</v>
      </c>
      <c r="E102" s="528" t="s">
        <v>171</v>
      </c>
      <c r="F102" s="116" t="s">
        <v>211</v>
      </c>
      <c r="G102" s="117" t="s">
        <v>381</v>
      </c>
      <c r="H102" s="124">
        <v>0.56000000000000005</v>
      </c>
      <c r="I102" s="119" t="s">
        <v>380</v>
      </c>
      <c r="J102" s="527">
        <v>38</v>
      </c>
      <c r="K102" s="526">
        <v>2022</v>
      </c>
      <c r="L102" s="525">
        <v>157</v>
      </c>
      <c r="M102" s="119" t="s">
        <v>367</v>
      </c>
      <c r="N102" s="525">
        <v>35.671826625386998</v>
      </c>
      <c r="O102" s="551">
        <f t="shared" si="0"/>
        <v>23</v>
      </c>
      <c r="P102" s="136"/>
      <c r="Q102" s="120"/>
      <c r="R102" s="524"/>
      <c r="S102" s="136"/>
      <c r="T102" s="126"/>
      <c r="U102" s="132"/>
    </row>
    <row r="103" spans="2:21" ht="19.2" customHeight="1" x14ac:dyDescent="0.2">
      <c r="B103" s="269" t="s">
        <v>23</v>
      </c>
      <c r="C103" s="266" t="s">
        <v>315</v>
      </c>
      <c r="D103" s="273" t="s">
        <v>195</v>
      </c>
      <c r="E103" s="528" t="s">
        <v>171</v>
      </c>
      <c r="F103" s="116" t="s">
        <v>211</v>
      </c>
      <c r="G103" s="117" t="s">
        <v>161</v>
      </c>
      <c r="H103" s="124">
        <v>0.24</v>
      </c>
      <c r="I103" s="119" t="s">
        <v>379</v>
      </c>
      <c r="J103" s="527">
        <v>33</v>
      </c>
      <c r="K103" s="526">
        <v>2022</v>
      </c>
      <c r="L103" s="525">
        <v>22</v>
      </c>
      <c r="M103" s="119" t="s">
        <v>367</v>
      </c>
      <c r="N103" s="525">
        <v>15.287925696594424</v>
      </c>
      <c r="O103" s="551">
        <f t="shared" si="0"/>
        <v>69</v>
      </c>
      <c r="P103" s="136"/>
      <c r="Q103" s="120"/>
      <c r="R103" s="524"/>
      <c r="S103" s="136"/>
      <c r="T103" s="126"/>
      <c r="U103" s="132"/>
    </row>
    <row r="104" spans="2:21" ht="19.2" customHeight="1" x14ac:dyDescent="0.2">
      <c r="B104" s="269" t="s">
        <v>23</v>
      </c>
      <c r="C104" s="266" t="s">
        <v>315</v>
      </c>
      <c r="D104" s="273" t="s">
        <v>195</v>
      </c>
      <c r="E104" s="528" t="s">
        <v>171</v>
      </c>
      <c r="F104" s="116" t="s">
        <v>211</v>
      </c>
      <c r="G104" s="117" t="s">
        <v>378</v>
      </c>
      <c r="H104" s="124">
        <v>0.04</v>
      </c>
      <c r="I104" s="119" t="s">
        <v>144</v>
      </c>
      <c r="J104" s="527">
        <v>73</v>
      </c>
      <c r="K104" s="526">
        <v>2022</v>
      </c>
      <c r="L104" s="525">
        <v>18</v>
      </c>
      <c r="M104" s="119" t="s">
        <v>367</v>
      </c>
      <c r="N104" s="525">
        <v>2.5479876160990709</v>
      </c>
      <c r="O104" s="551">
        <f t="shared" si="0"/>
        <v>14</v>
      </c>
      <c r="P104" s="136"/>
      <c r="Q104" s="120"/>
      <c r="R104" s="524"/>
      <c r="S104" s="136"/>
      <c r="T104" s="126"/>
      <c r="U104" s="132"/>
    </row>
    <row r="105" spans="2:21" ht="19.2" customHeight="1" x14ac:dyDescent="0.2">
      <c r="B105" s="269" t="s">
        <v>23</v>
      </c>
      <c r="C105" s="266" t="s">
        <v>315</v>
      </c>
      <c r="D105" s="273" t="s">
        <v>195</v>
      </c>
      <c r="E105" s="528" t="s">
        <v>171</v>
      </c>
      <c r="F105" s="116" t="s">
        <v>211</v>
      </c>
      <c r="G105" s="117" t="s">
        <v>377</v>
      </c>
      <c r="H105" s="124">
        <v>0.12</v>
      </c>
      <c r="I105" s="119" t="s">
        <v>144</v>
      </c>
      <c r="J105" s="527">
        <v>75</v>
      </c>
      <c r="K105" s="526">
        <v>2022</v>
      </c>
      <c r="L105" s="525">
        <v>55</v>
      </c>
      <c r="M105" s="119" t="s">
        <v>367</v>
      </c>
      <c r="N105" s="525">
        <v>7.6439628482972122</v>
      </c>
      <c r="O105" s="551">
        <f t="shared" si="0"/>
        <v>14</v>
      </c>
      <c r="P105" s="136"/>
      <c r="Q105" s="120"/>
      <c r="R105" s="524"/>
      <c r="S105" s="136"/>
      <c r="T105" s="126"/>
      <c r="U105" s="132"/>
    </row>
    <row r="106" spans="2:21" ht="19.2" customHeight="1" x14ac:dyDescent="0.2">
      <c r="B106" s="269" t="s">
        <v>23</v>
      </c>
      <c r="C106" s="266" t="s">
        <v>315</v>
      </c>
      <c r="D106" s="273" t="s">
        <v>195</v>
      </c>
      <c r="E106" s="528" t="s">
        <v>171</v>
      </c>
      <c r="F106" s="116" t="s">
        <v>211</v>
      </c>
      <c r="G106" s="117" t="s">
        <v>370</v>
      </c>
      <c r="H106" s="124">
        <v>2.12</v>
      </c>
      <c r="I106" s="119" t="s">
        <v>144</v>
      </c>
      <c r="J106" s="527">
        <v>43</v>
      </c>
      <c r="K106" s="526">
        <v>2022</v>
      </c>
      <c r="L106" s="525">
        <v>640</v>
      </c>
      <c r="M106" s="119" t="s">
        <v>367</v>
      </c>
      <c r="N106" s="525">
        <v>135.04334365325076</v>
      </c>
      <c r="O106" s="551">
        <f t="shared" si="0"/>
        <v>21</v>
      </c>
      <c r="P106" s="136"/>
      <c r="Q106" s="120"/>
      <c r="R106" s="524"/>
      <c r="S106" s="136"/>
      <c r="T106" s="126"/>
      <c r="U106" s="132"/>
    </row>
    <row r="107" spans="2:21" ht="19.2" customHeight="1" x14ac:dyDescent="0.2">
      <c r="B107" s="269" t="s">
        <v>23</v>
      </c>
      <c r="C107" s="266" t="s">
        <v>315</v>
      </c>
      <c r="D107" s="273" t="s">
        <v>195</v>
      </c>
      <c r="E107" s="528" t="s">
        <v>171</v>
      </c>
      <c r="F107" s="116" t="s">
        <v>211</v>
      </c>
      <c r="G107" s="117" t="s">
        <v>326</v>
      </c>
      <c r="H107" s="124">
        <v>3.2</v>
      </c>
      <c r="I107" s="119" t="s">
        <v>364</v>
      </c>
      <c r="J107" s="527">
        <v>37</v>
      </c>
      <c r="K107" s="526">
        <v>2022</v>
      </c>
      <c r="L107" s="525">
        <v>813</v>
      </c>
      <c r="M107" s="119" t="s">
        <v>367</v>
      </c>
      <c r="N107" s="525">
        <v>203.83900928792568</v>
      </c>
      <c r="O107" s="551">
        <f t="shared" si="0"/>
        <v>25</v>
      </c>
      <c r="P107" s="136"/>
      <c r="Q107" s="120"/>
      <c r="R107" s="524"/>
      <c r="S107" s="136"/>
      <c r="T107" s="126"/>
      <c r="U107" s="132"/>
    </row>
    <row r="108" spans="2:21" ht="19.2" customHeight="1" x14ac:dyDescent="0.2">
      <c r="B108" s="269" t="s">
        <v>23</v>
      </c>
      <c r="C108" s="266" t="s">
        <v>315</v>
      </c>
      <c r="D108" s="273" t="s">
        <v>195</v>
      </c>
      <c r="E108" s="528" t="s">
        <v>171</v>
      </c>
      <c r="F108" s="116" t="s">
        <v>211</v>
      </c>
      <c r="G108" s="117" t="s">
        <v>376</v>
      </c>
      <c r="H108" s="124">
        <v>0.32</v>
      </c>
      <c r="I108" s="119" t="s">
        <v>144</v>
      </c>
      <c r="J108" s="527">
        <v>79</v>
      </c>
      <c r="K108" s="526">
        <v>2022</v>
      </c>
      <c r="L108" s="525">
        <v>41</v>
      </c>
      <c r="M108" s="119" t="s">
        <v>367</v>
      </c>
      <c r="N108" s="525">
        <v>20.383900928792567</v>
      </c>
      <c r="O108" s="551">
        <f t="shared" si="0"/>
        <v>50</v>
      </c>
      <c r="P108" s="136"/>
      <c r="Q108" s="120"/>
      <c r="R108" s="524"/>
      <c r="S108" s="136"/>
      <c r="T108" s="126"/>
      <c r="U108" s="132"/>
    </row>
    <row r="109" spans="2:21" ht="19.2" customHeight="1" x14ac:dyDescent="0.2">
      <c r="B109" s="269" t="s">
        <v>23</v>
      </c>
      <c r="C109" s="266" t="s">
        <v>315</v>
      </c>
      <c r="D109" s="273" t="s">
        <v>195</v>
      </c>
      <c r="E109" s="528" t="s">
        <v>171</v>
      </c>
      <c r="F109" s="116" t="s">
        <v>200</v>
      </c>
      <c r="G109" s="117" t="s">
        <v>161</v>
      </c>
      <c r="H109" s="124">
        <v>2.3199999999999998</v>
      </c>
      <c r="I109" s="119" t="s">
        <v>144</v>
      </c>
      <c r="J109" s="527">
        <v>44</v>
      </c>
      <c r="K109" s="526">
        <v>2022</v>
      </c>
      <c r="L109" s="525">
        <v>717</v>
      </c>
      <c r="M109" s="119" t="s">
        <v>367</v>
      </c>
      <c r="N109" s="525">
        <v>147.63636363636365</v>
      </c>
      <c r="O109" s="551">
        <f t="shared" si="0"/>
        <v>21</v>
      </c>
      <c r="P109" s="136"/>
      <c r="Q109" s="120"/>
      <c r="R109" s="524"/>
      <c r="S109" s="136"/>
      <c r="T109" s="126"/>
      <c r="U109" s="132"/>
    </row>
    <row r="110" spans="2:21" ht="19.2" customHeight="1" x14ac:dyDescent="0.2">
      <c r="B110" s="269" t="s">
        <v>23</v>
      </c>
      <c r="C110" s="266" t="s">
        <v>315</v>
      </c>
      <c r="D110" s="273" t="s">
        <v>195</v>
      </c>
      <c r="E110" s="528" t="s">
        <v>171</v>
      </c>
      <c r="F110" s="116" t="s">
        <v>200</v>
      </c>
      <c r="G110" s="117" t="s">
        <v>211</v>
      </c>
      <c r="H110" s="124">
        <v>1.2</v>
      </c>
      <c r="I110" s="119" t="s">
        <v>144</v>
      </c>
      <c r="J110" s="527">
        <v>84</v>
      </c>
      <c r="K110" s="526">
        <v>2022</v>
      </c>
      <c r="L110" s="525">
        <v>187</v>
      </c>
      <c r="M110" s="119" t="s">
        <v>367</v>
      </c>
      <c r="N110" s="525">
        <v>76.363636363636374</v>
      </c>
      <c r="O110" s="551">
        <f t="shared" si="0"/>
        <v>41</v>
      </c>
      <c r="P110" s="136"/>
      <c r="Q110" s="120"/>
      <c r="R110" s="524"/>
      <c r="S110" s="136"/>
      <c r="T110" s="126"/>
      <c r="U110" s="132"/>
    </row>
    <row r="111" spans="2:21" ht="19.2" customHeight="1" x14ac:dyDescent="0.2">
      <c r="B111" s="269" t="s">
        <v>23</v>
      </c>
      <c r="C111" s="266" t="s">
        <v>315</v>
      </c>
      <c r="D111" s="273" t="s">
        <v>195</v>
      </c>
      <c r="E111" s="528" t="s">
        <v>171</v>
      </c>
      <c r="F111" s="116" t="s">
        <v>211</v>
      </c>
      <c r="G111" s="117" t="s">
        <v>251</v>
      </c>
      <c r="H111" s="124">
        <v>2.44</v>
      </c>
      <c r="I111" s="119" t="s">
        <v>144</v>
      </c>
      <c r="J111" s="527">
        <v>43</v>
      </c>
      <c r="K111" s="526">
        <v>2022</v>
      </c>
      <c r="L111" s="525">
        <v>737</v>
      </c>
      <c r="M111" s="119" t="s">
        <v>367</v>
      </c>
      <c r="N111" s="525">
        <v>155</v>
      </c>
      <c r="O111" s="551">
        <f t="shared" si="0"/>
        <v>21</v>
      </c>
      <c r="P111" s="136"/>
      <c r="Q111" s="120"/>
      <c r="R111" s="524"/>
      <c r="S111" s="136"/>
      <c r="T111" s="126"/>
      <c r="U111" s="132"/>
    </row>
    <row r="112" spans="2:21" ht="19.2" customHeight="1" x14ac:dyDescent="0.2">
      <c r="B112" s="269" t="s">
        <v>23</v>
      </c>
      <c r="C112" s="266" t="s">
        <v>315</v>
      </c>
      <c r="D112" s="273" t="s">
        <v>195</v>
      </c>
      <c r="E112" s="528" t="s">
        <v>171</v>
      </c>
      <c r="F112" s="116" t="s">
        <v>211</v>
      </c>
      <c r="G112" s="117" t="s">
        <v>333</v>
      </c>
      <c r="H112" s="124">
        <v>0.12</v>
      </c>
      <c r="I112" s="119" t="s">
        <v>144</v>
      </c>
      <c r="J112" s="527">
        <v>48</v>
      </c>
      <c r="K112" s="526">
        <v>2022</v>
      </c>
      <c r="L112" s="525">
        <v>40</v>
      </c>
      <c r="M112" s="119" t="s">
        <v>367</v>
      </c>
      <c r="N112" s="525">
        <v>7.333333333333333</v>
      </c>
      <c r="O112" s="551">
        <f t="shared" si="0"/>
        <v>18</v>
      </c>
      <c r="P112" s="136"/>
      <c r="Q112" s="120"/>
      <c r="R112" s="524"/>
      <c r="S112" s="136"/>
      <c r="T112" s="126"/>
      <c r="U112" s="132"/>
    </row>
    <row r="113" spans="2:21" ht="19.2" customHeight="1" x14ac:dyDescent="0.2">
      <c r="B113" s="269" t="s">
        <v>23</v>
      </c>
      <c r="C113" s="266" t="s">
        <v>315</v>
      </c>
      <c r="D113" s="273" t="s">
        <v>195</v>
      </c>
      <c r="E113" s="528" t="s">
        <v>171</v>
      </c>
      <c r="F113" s="116" t="s">
        <v>211</v>
      </c>
      <c r="G113" s="117" t="s">
        <v>375</v>
      </c>
      <c r="H113" s="124">
        <v>0.24</v>
      </c>
      <c r="I113" s="119" t="s">
        <v>144</v>
      </c>
      <c r="J113" s="527">
        <v>50</v>
      </c>
      <c r="K113" s="526">
        <v>2022</v>
      </c>
      <c r="L113" s="525">
        <v>84</v>
      </c>
      <c r="M113" s="119" t="s">
        <v>367</v>
      </c>
      <c r="N113" s="525">
        <v>14.666666666666666</v>
      </c>
      <c r="O113" s="551">
        <f t="shared" si="0"/>
        <v>17</v>
      </c>
      <c r="P113" s="136"/>
      <c r="Q113" s="120"/>
      <c r="R113" s="524"/>
      <c r="S113" s="136"/>
      <c r="T113" s="126"/>
      <c r="U113" s="132"/>
    </row>
    <row r="114" spans="2:21" ht="19.2" customHeight="1" x14ac:dyDescent="0.2">
      <c r="B114" s="269" t="s">
        <v>23</v>
      </c>
      <c r="C114" s="266" t="s">
        <v>315</v>
      </c>
      <c r="D114" s="273" t="s">
        <v>195</v>
      </c>
      <c r="E114" s="528" t="s">
        <v>171</v>
      </c>
      <c r="F114" s="116" t="s">
        <v>211</v>
      </c>
      <c r="G114" s="117" t="s">
        <v>374</v>
      </c>
      <c r="H114" s="124">
        <v>2.16</v>
      </c>
      <c r="I114" s="119" t="s">
        <v>144</v>
      </c>
      <c r="J114" s="527">
        <v>45</v>
      </c>
      <c r="K114" s="526">
        <v>2022</v>
      </c>
      <c r="L114" s="525">
        <v>683</v>
      </c>
      <c r="M114" s="119" t="s">
        <v>367</v>
      </c>
      <c r="N114" s="525">
        <v>137</v>
      </c>
      <c r="O114" s="551">
        <f t="shared" si="0"/>
        <v>20</v>
      </c>
      <c r="P114" s="136"/>
      <c r="Q114" s="120"/>
      <c r="R114" s="524"/>
      <c r="S114" s="136"/>
      <c r="T114" s="126"/>
      <c r="U114" s="132"/>
    </row>
    <row r="115" spans="2:21" ht="19.2" customHeight="1" x14ac:dyDescent="0.2">
      <c r="B115" s="269" t="s">
        <v>23</v>
      </c>
      <c r="C115" s="266" t="s">
        <v>315</v>
      </c>
      <c r="D115" s="273" t="s">
        <v>195</v>
      </c>
      <c r="E115" s="528" t="s">
        <v>171</v>
      </c>
      <c r="F115" s="116" t="s">
        <v>211</v>
      </c>
      <c r="G115" s="117" t="s">
        <v>240</v>
      </c>
      <c r="H115" s="124">
        <v>1.24</v>
      </c>
      <c r="I115" s="119" t="s">
        <v>144</v>
      </c>
      <c r="J115" s="527">
        <v>43</v>
      </c>
      <c r="K115" s="526">
        <v>2022</v>
      </c>
      <c r="L115" s="525">
        <v>374</v>
      </c>
      <c r="M115" s="119" t="s">
        <v>367</v>
      </c>
      <c r="N115" s="525">
        <v>79</v>
      </c>
      <c r="O115" s="551">
        <f t="shared" si="0"/>
        <v>21</v>
      </c>
      <c r="P115" s="136"/>
      <c r="Q115" s="120"/>
      <c r="R115" s="524"/>
      <c r="S115" s="136"/>
      <c r="T115" s="126"/>
      <c r="U115" s="132"/>
    </row>
    <row r="116" spans="2:21" ht="19.2" customHeight="1" x14ac:dyDescent="0.2">
      <c r="B116" s="269" t="s">
        <v>23</v>
      </c>
      <c r="C116" s="266" t="s">
        <v>315</v>
      </c>
      <c r="D116" s="273" t="s">
        <v>195</v>
      </c>
      <c r="E116" s="528" t="s">
        <v>171</v>
      </c>
      <c r="F116" s="116" t="s">
        <v>211</v>
      </c>
      <c r="G116" s="117" t="s">
        <v>223</v>
      </c>
      <c r="H116" s="124">
        <v>3.12</v>
      </c>
      <c r="I116" s="119" t="s">
        <v>144</v>
      </c>
      <c r="J116" s="527">
        <v>47</v>
      </c>
      <c r="K116" s="526">
        <v>2022</v>
      </c>
      <c r="L116" s="525">
        <v>1026</v>
      </c>
      <c r="M116" s="119" t="s">
        <v>367</v>
      </c>
      <c r="N116" s="525">
        <v>198</v>
      </c>
      <c r="O116" s="551">
        <f t="shared" si="0"/>
        <v>19</v>
      </c>
      <c r="P116" s="136"/>
      <c r="Q116" s="120"/>
      <c r="R116" s="524"/>
      <c r="S116" s="136"/>
      <c r="T116" s="126"/>
      <c r="U116" s="132"/>
    </row>
    <row r="117" spans="2:21" ht="19.2" customHeight="1" x14ac:dyDescent="0.2">
      <c r="B117" s="269" t="s">
        <v>23</v>
      </c>
      <c r="C117" s="266" t="s">
        <v>315</v>
      </c>
      <c r="D117" s="273" t="s">
        <v>195</v>
      </c>
      <c r="E117" s="528" t="s">
        <v>171</v>
      </c>
      <c r="F117" s="116" t="s">
        <v>211</v>
      </c>
      <c r="G117" s="117" t="s">
        <v>361</v>
      </c>
      <c r="H117" s="124">
        <v>1.36</v>
      </c>
      <c r="I117" s="119" t="s">
        <v>144</v>
      </c>
      <c r="J117" s="527">
        <v>43</v>
      </c>
      <c r="K117" s="526">
        <v>2022</v>
      </c>
      <c r="L117" s="525">
        <v>411</v>
      </c>
      <c r="M117" s="119" t="s">
        <v>367</v>
      </c>
      <c r="N117" s="525">
        <v>85.944444444444443</v>
      </c>
      <c r="O117" s="551">
        <f t="shared" si="0"/>
        <v>21</v>
      </c>
      <c r="P117" s="136"/>
      <c r="Q117" s="120"/>
      <c r="R117" s="524"/>
      <c r="S117" s="136"/>
      <c r="T117" s="126"/>
      <c r="U117" s="132"/>
    </row>
    <row r="118" spans="2:21" ht="19.2" customHeight="1" x14ac:dyDescent="0.2">
      <c r="B118" s="269" t="s">
        <v>23</v>
      </c>
      <c r="C118" s="266" t="s">
        <v>315</v>
      </c>
      <c r="D118" s="273" t="s">
        <v>195</v>
      </c>
      <c r="E118" s="528" t="s">
        <v>171</v>
      </c>
      <c r="F118" s="116" t="s">
        <v>211</v>
      </c>
      <c r="G118" s="117" t="s">
        <v>173</v>
      </c>
      <c r="H118" s="124">
        <v>0.08</v>
      </c>
      <c r="I118" s="119" t="s">
        <v>144</v>
      </c>
      <c r="J118" s="527">
        <v>42</v>
      </c>
      <c r="K118" s="526">
        <v>2022</v>
      </c>
      <c r="L118" s="525">
        <v>15</v>
      </c>
      <c r="M118" s="119" t="s">
        <v>367</v>
      </c>
      <c r="N118" s="525">
        <v>5.0555555555555554</v>
      </c>
      <c r="O118" s="551">
        <f t="shared" si="0"/>
        <v>34</v>
      </c>
      <c r="P118" s="136"/>
      <c r="Q118" s="120"/>
      <c r="R118" s="524"/>
      <c r="S118" s="136"/>
      <c r="T118" s="126"/>
      <c r="U118" s="132"/>
    </row>
    <row r="119" spans="2:21" ht="19.2" customHeight="1" x14ac:dyDescent="0.2">
      <c r="B119" s="269" t="s">
        <v>23</v>
      </c>
      <c r="C119" s="266" t="s">
        <v>315</v>
      </c>
      <c r="D119" s="273" t="s">
        <v>195</v>
      </c>
      <c r="E119" s="528" t="s">
        <v>171</v>
      </c>
      <c r="F119" s="116" t="s">
        <v>211</v>
      </c>
      <c r="G119" s="117" t="s">
        <v>373</v>
      </c>
      <c r="H119" s="124">
        <v>0.28000000000000003</v>
      </c>
      <c r="I119" s="119" t="s">
        <v>144</v>
      </c>
      <c r="J119" s="527">
        <v>45</v>
      </c>
      <c r="K119" s="526">
        <v>2022</v>
      </c>
      <c r="L119" s="525">
        <v>88</v>
      </c>
      <c r="M119" s="119" t="s">
        <v>367</v>
      </c>
      <c r="N119" s="525">
        <v>19</v>
      </c>
      <c r="O119" s="551">
        <f t="shared" si="0"/>
        <v>22</v>
      </c>
      <c r="P119" s="136"/>
      <c r="Q119" s="120"/>
      <c r="R119" s="524"/>
      <c r="S119" s="136"/>
      <c r="T119" s="126"/>
      <c r="U119" s="132"/>
    </row>
    <row r="120" spans="2:21" ht="19.2" customHeight="1" x14ac:dyDescent="0.2">
      <c r="B120" s="269" t="s">
        <v>23</v>
      </c>
      <c r="C120" s="266" t="s">
        <v>315</v>
      </c>
      <c r="D120" s="273" t="s">
        <v>195</v>
      </c>
      <c r="E120" s="528" t="s">
        <v>171</v>
      </c>
      <c r="F120" s="116" t="s">
        <v>211</v>
      </c>
      <c r="G120" s="117" t="s">
        <v>372</v>
      </c>
      <c r="H120" s="124">
        <v>0.24</v>
      </c>
      <c r="I120" s="119" t="s">
        <v>364</v>
      </c>
      <c r="J120" s="527">
        <v>35</v>
      </c>
      <c r="K120" s="526">
        <v>2022</v>
      </c>
      <c r="L120" s="525">
        <v>59</v>
      </c>
      <c r="M120" s="119" t="s">
        <v>367</v>
      </c>
      <c r="N120" s="525">
        <v>15</v>
      </c>
      <c r="O120" s="551">
        <f t="shared" si="0"/>
        <v>25</v>
      </c>
      <c r="P120" s="136"/>
      <c r="Q120" s="120"/>
      <c r="R120" s="524"/>
      <c r="S120" s="136"/>
      <c r="T120" s="126"/>
      <c r="U120" s="132"/>
    </row>
    <row r="121" spans="2:21" ht="19.2" customHeight="1" x14ac:dyDescent="0.2">
      <c r="B121" s="269" t="s">
        <v>23</v>
      </c>
      <c r="C121" s="266" t="s">
        <v>315</v>
      </c>
      <c r="D121" s="273" t="s">
        <v>195</v>
      </c>
      <c r="E121" s="528" t="s">
        <v>171</v>
      </c>
      <c r="F121" s="116" t="s">
        <v>211</v>
      </c>
      <c r="G121" s="117" t="s">
        <v>358</v>
      </c>
      <c r="H121" s="124">
        <v>1.1599999999999999</v>
      </c>
      <c r="I121" s="119" t="s">
        <v>144</v>
      </c>
      <c r="J121" s="527">
        <v>43</v>
      </c>
      <c r="K121" s="526">
        <v>2022</v>
      </c>
      <c r="L121" s="525">
        <v>350</v>
      </c>
      <c r="M121" s="119" t="s">
        <v>367</v>
      </c>
      <c r="N121" s="525">
        <v>73</v>
      </c>
      <c r="O121" s="551">
        <f t="shared" si="0"/>
        <v>21</v>
      </c>
      <c r="P121" s="136"/>
      <c r="Q121" s="120"/>
      <c r="R121" s="524"/>
      <c r="S121" s="136"/>
      <c r="T121" s="126"/>
      <c r="U121" s="132"/>
    </row>
    <row r="122" spans="2:21" ht="19.2" customHeight="1" x14ac:dyDescent="0.2">
      <c r="B122" s="269" t="s">
        <v>23</v>
      </c>
      <c r="C122" s="266" t="s">
        <v>315</v>
      </c>
      <c r="D122" s="273" t="s">
        <v>195</v>
      </c>
      <c r="E122" s="528" t="s">
        <v>171</v>
      </c>
      <c r="F122" s="116" t="s">
        <v>211</v>
      </c>
      <c r="G122" s="117" t="s">
        <v>286</v>
      </c>
      <c r="H122" s="124">
        <v>2.36</v>
      </c>
      <c r="I122" s="119" t="s">
        <v>144</v>
      </c>
      <c r="J122" s="527">
        <v>43</v>
      </c>
      <c r="K122" s="526">
        <v>2022</v>
      </c>
      <c r="L122" s="525">
        <v>713</v>
      </c>
      <c r="M122" s="119" t="s">
        <v>367</v>
      </c>
      <c r="N122" s="525">
        <v>150</v>
      </c>
      <c r="O122" s="551">
        <f t="shared" si="0"/>
        <v>21</v>
      </c>
      <c r="P122" s="136"/>
      <c r="Q122" s="120"/>
      <c r="R122" s="524"/>
      <c r="S122" s="136"/>
      <c r="T122" s="126"/>
      <c r="U122" s="132"/>
    </row>
    <row r="123" spans="2:21" ht="19.2" customHeight="1" x14ac:dyDescent="0.2">
      <c r="B123" s="269" t="s">
        <v>23</v>
      </c>
      <c r="C123" s="266" t="s">
        <v>315</v>
      </c>
      <c r="D123" s="273" t="s">
        <v>195</v>
      </c>
      <c r="E123" s="528" t="s">
        <v>171</v>
      </c>
      <c r="F123" s="116" t="s">
        <v>200</v>
      </c>
      <c r="G123" s="117" t="s">
        <v>214</v>
      </c>
      <c r="H123" s="124">
        <v>1.52</v>
      </c>
      <c r="I123" s="119" t="s">
        <v>230</v>
      </c>
      <c r="J123" s="527">
        <v>52</v>
      </c>
      <c r="K123" s="526">
        <v>2022</v>
      </c>
      <c r="L123" s="525">
        <v>517</v>
      </c>
      <c r="M123" s="119" t="s">
        <v>367</v>
      </c>
      <c r="N123" s="525">
        <v>69</v>
      </c>
      <c r="O123" s="551">
        <f t="shared" si="0"/>
        <v>13</v>
      </c>
      <c r="P123" s="136"/>
      <c r="Q123" s="120"/>
      <c r="R123" s="524"/>
      <c r="S123" s="136"/>
      <c r="T123" s="126"/>
      <c r="U123" s="132"/>
    </row>
    <row r="124" spans="2:21" ht="19.2" customHeight="1" x14ac:dyDescent="0.2">
      <c r="B124" s="269" t="s">
        <v>23</v>
      </c>
      <c r="C124" s="266" t="s">
        <v>315</v>
      </c>
      <c r="D124" s="273" t="s">
        <v>195</v>
      </c>
      <c r="E124" s="528" t="s">
        <v>171</v>
      </c>
      <c r="F124" s="116" t="s">
        <v>200</v>
      </c>
      <c r="G124" s="117" t="s">
        <v>369</v>
      </c>
      <c r="H124" s="124">
        <v>4</v>
      </c>
      <c r="I124" s="119" t="s">
        <v>230</v>
      </c>
      <c r="J124" s="527">
        <v>51</v>
      </c>
      <c r="K124" s="526">
        <v>2022</v>
      </c>
      <c r="L124" s="525">
        <v>1136</v>
      </c>
      <c r="M124" s="119" t="s">
        <v>367</v>
      </c>
      <c r="N124" s="525">
        <v>255</v>
      </c>
      <c r="O124" s="551">
        <f t="shared" si="0"/>
        <v>22</v>
      </c>
      <c r="P124" s="136"/>
      <c r="Q124" s="120"/>
      <c r="R124" s="524"/>
      <c r="S124" s="136"/>
      <c r="T124" s="126"/>
      <c r="U124" s="132"/>
    </row>
    <row r="125" spans="2:21" ht="19.2" customHeight="1" x14ac:dyDescent="0.2">
      <c r="B125" s="269" t="s">
        <v>23</v>
      </c>
      <c r="C125" s="266" t="s">
        <v>315</v>
      </c>
      <c r="D125" s="273" t="s">
        <v>195</v>
      </c>
      <c r="E125" s="528" t="s">
        <v>171</v>
      </c>
      <c r="F125" s="116" t="s">
        <v>211</v>
      </c>
      <c r="G125" s="117" t="s">
        <v>371</v>
      </c>
      <c r="H125" s="124">
        <v>1.04</v>
      </c>
      <c r="I125" s="119" t="s">
        <v>176</v>
      </c>
      <c r="J125" s="527">
        <v>69</v>
      </c>
      <c r="K125" s="526">
        <v>2022</v>
      </c>
      <c r="L125" s="525">
        <v>142</v>
      </c>
      <c r="M125" s="119" t="s">
        <v>367</v>
      </c>
      <c r="N125" s="525">
        <v>66.24767801857584</v>
      </c>
      <c r="O125" s="551">
        <f t="shared" si="0"/>
        <v>47</v>
      </c>
      <c r="P125" s="136"/>
      <c r="Q125" s="120"/>
      <c r="R125" s="524"/>
      <c r="S125" s="136"/>
      <c r="T125" s="126"/>
      <c r="U125" s="132"/>
    </row>
    <row r="126" spans="2:21" ht="19.2" customHeight="1" x14ac:dyDescent="0.2">
      <c r="B126" s="269" t="s">
        <v>23</v>
      </c>
      <c r="C126" s="266" t="s">
        <v>315</v>
      </c>
      <c r="D126" s="273" t="s">
        <v>195</v>
      </c>
      <c r="E126" s="528" t="s">
        <v>171</v>
      </c>
      <c r="F126" s="116" t="s">
        <v>200</v>
      </c>
      <c r="G126" s="117" t="s">
        <v>370</v>
      </c>
      <c r="H126" s="124">
        <v>2.8</v>
      </c>
      <c r="I126" s="119" t="s">
        <v>176</v>
      </c>
      <c r="J126" s="527">
        <v>65</v>
      </c>
      <c r="K126" s="526">
        <v>2022</v>
      </c>
      <c r="L126" s="525">
        <v>316</v>
      </c>
      <c r="M126" s="119" t="s">
        <v>367</v>
      </c>
      <c r="N126" s="525">
        <v>178.35913312693495</v>
      </c>
      <c r="O126" s="551">
        <f t="shared" si="0"/>
        <v>56</v>
      </c>
      <c r="P126" s="136"/>
      <c r="Q126" s="120"/>
      <c r="R126" s="524"/>
      <c r="S126" s="136"/>
      <c r="T126" s="126"/>
      <c r="U126" s="132"/>
    </row>
    <row r="127" spans="2:21" ht="19.2" customHeight="1" x14ac:dyDescent="0.2">
      <c r="B127" s="269" t="s">
        <v>23</v>
      </c>
      <c r="C127" s="266" t="s">
        <v>315</v>
      </c>
      <c r="D127" s="273" t="s">
        <v>195</v>
      </c>
      <c r="E127" s="528" t="s">
        <v>171</v>
      </c>
      <c r="F127" s="116" t="s">
        <v>211</v>
      </c>
      <c r="G127" s="117" t="s">
        <v>294</v>
      </c>
      <c r="H127" s="124">
        <v>0.36</v>
      </c>
      <c r="I127" s="119" t="s">
        <v>176</v>
      </c>
      <c r="J127" s="527">
        <v>74</v>
      </c>
      <c r="K127" s="526">
        <v>2022</v>
      </c>
      <c r="L127" s="525">
        <v>52</v>
      </c>
      <c r="M127" s="119" t="s">
        <v>367</v>
      </c>
      <c r="N127" s="525">
        <v>22</v>
      </c>
      <c r="O127" s="551">
        <f t="shared" si="0"/>
        <v>42</v>
      </c>
      <c r="P127" s="136"/>
      <c r="Q127" s="120"/>
      <c r="R127" s="524"/>
      <c r="S127" s="136"/>
      <c r="T127" s="126"/>
      <c r="U127" s="132"/>
    </row>
    <row r="128" spans="2:21" ht="19.2" customHeight="1" x14ac:dyDescent="0.2">
      <c r="B128" s="269" t="s">
        <v>23</v>
      </c>
      <c r="C128" s="266" t="s">
        <v>315</v>
      </c>
      <c r="D128" s="273" t="s">
        <v>195</v>
      </c>
      <c r="E128" s="528" t="s">
        <v>171</v>
      </c>
      <c r="F128" s="116" t="s">
        <v>211</v>
      </c>
      <c r="G128" s="117" t="s">
        <v>369</v>
      </c>
      <c r="H128" s="124">
        <v>0.36</v>
      </c>
      <c r="I128" s="119" t="s">
        <v>176</v>
      </c>
      <c r="J128" s="527">
        <v>74</v>
      </c>
      <c r="K128" s="526">
        <v>2022</v>
      </c>
      <c r="L128" s="525">
        <v>52</v>
      </c>
      <c r="M128" s="119" t="s">
        <v>367</v>
      </c>
      <c r="N128" s="525">
        <v>23</v>
      </c>
      <c r="O128" s="551">
        <f t="shared" si="0"/>
        <v>44</v>
      </c>
      <c r="P128" s="136"/>
      <c r="Q128" s="120"/>
      <c r="R128" s="524"/>
      <c r="S128" s="136"/>
      <c r="T128" s="126"/>
      <c r="U128" s="132"/>
    </row>
    <row r="129" spans="2:21" ht="19.2" customHeight="1" x14ac:dyDescent="0.2">
      <c r="B129" s="269" t="s">
        <v>23</v>
      </c>
      <c r="C129" s="266" t="s">
        <v>315</v>
      </c>
      <c r="D129" s="273" t="s">
        <v>195</v>
      </c>
      <c r="E129" s="528" t="s">
        <v>171</v>
      </c>
      <c r="F129" s="116" t="s">
        <v>211</v>
      </c>
      <c r="G129" s="117" t="s">
        <v>368</v>
      </c>
      <c r="H129" s="124">
        <v>0.36</v>
      </c>
      <c r="I129" s="119" t="s">
        <v>176</v>
      </c>
      <c r="J129" s="527">
        <v>74</v>
      </c>
      <c r="K129" s="526">
        <v>2022</v>
      </c>
      <c r="L129" s="525">
        <v>52</v>
      </c>
      <c r="M129" s="119" t="s">
        <v>367</v>
      </c>
      <c r="N129" s="525">
        <v>22</v>
      </c>
      <c r="O129" s="551">
        <f t="shared" si="0"/>
        <v>42</v>
      </c>
      <c r="P129" s="136"/>
      <c r="Q129" s="120"/>
      <c r="R129" s="524"/>
      <c r="S129" s="136"/>
      <c r="T129" s="126"/>
      <c r="U129" s="132"/>
    </row>
    <row r="130" spans="2:21" ht="19.2" customHeight="1" x14ac:dyDescent="0.2">
      <c r="B130" s="269" t="s">
        <v>23</v>
      </c>
      <c r="C130" s="266" t="s">
        <v>315</v>
      </c>
      <c r="D130" s="273" t="s">
        <v>195</v>
      </c>
      <c r="E130" s="528" t="s">
        <v>171</v>
      </c>
      <c r="F130" s="116" t="s">
        <v>200</v>
      </c>
      <c r="G130" s="117" t="s">
        <v>293</v>
      </c>
      <c r="H130" s="124">
        <v>1.08</v>
      </c>
      <c r="I130" s="119" t="s">
        <v>176</v>
      </c>
      <c r="J130" s="527">
        <v>54</v>
      </c>
      <c r="K130" s="526">
        <v>2022</v>
      </c>
      <c r="L130" s="525">
        <v>124</v>
      </c>
      <c r="M130" s="119" t="s">
        <v>367</v>
      </c>
      <c r="N130" s="525">
        <v>69</v>
      </c>
      <c r="O130" s="551">
        <f t="shared" si="0"/>
        <v>56</v>
      </c>
      <c r="P130" s="136"/>
      <c r="Q130" s="120"/>
      <c r="R130" s="524"/>
      <c r="S130" s="136"/>
      <c r="T130" s="126"/>
      <c r="U130" s="132"/>
    </row>
    <row r="131" spans="2:21" ht="19.2" customHeight="1" x14ac:dyDescent="0.2">
      <c r="B131" s="241" t="s">
        <v>23</v>
      </c>
      <c r="C131" s="80" t="s">
        <v>315</v>
      </c>
      <c r="D131" s="522" t="s">
        <v>195</v>
      </c>
      <c r="E131" s="286" t="s">
        <v>171</v>
      </c>
      <c r="F131" s="236" t="s">
        <v>172</v>
      </c>
      <c r="G131" s="244" t="s">
        <v>318</v>
      </c>
      <c r="H131" s="237">
        <v>0.56000000000000005</v>
      </c>
      <c r="I131" s="238" t="s">
        <v>364</v>
      </c>
      <c r="J131" s="245">
        <v>34</v>
      </c>
      <c r="K131" s="114">
        <v>2023</v>
      </c>
      <c r="L131" s="550">
        <v>137</v>
      </c>
      <c r="M131" s="238" t="s">
        <v>174</v>
      </c>
      <c r="N131" s="240">
        <v>35</v>
      </c>
      <c r="O131" s="285">
        <v>0.25547445255474455</v>
      </c>
      <c r="P131" s="213"/>
      <c r="Q131" s="214"/>
      <c r="R131" s="215"/>
      <c r="S131" s="213"/>
      <c r="T131" s="549"/>
      <c r="U131" s="548"/>
    </row>
    <row r="132" spans="2:21" ht="19.2" customHeight="1" x14ac:dyDescent="0.2">
      <c r="B132" s="241" t="s">
        <v>23</v>
      </c>
      <c r="C132" s="80" t="s">
        <v>315</v>
      </c>
      <c r="D132" s="522" t="s">
        <v>195</v>
      </c>
      <c r="E132" s="286" t="s">
        <v>171</v>
      </c>
      <c r="F132" s="236" t="s">
        <v>172</v>
      </c>
      <c r="G132" s="244" t="s">
        <v>326</v>
      </c>
      <c r="H132" s="237">
        <v>0.52</v>
      </c>
      <c r="I132" s="238" t="s">
        <v>144</v>
      </c>
      <c r="J132" s="245">
        <v>41</v>
      </c>
      <c r="K132" s="114">
        <v>2023</v>
      </c>
      <c r="L132" s="550">
        <v>153</v>
      </c>
      <c r="M132" s="238" t="s">
        <v>174</v>
      </c>
      <c r="N132" s="240">
        <v>33</v>
      </c>
      <c r="O132" s="285">
        <v>0.21568627450980393</v>
      </c>
      <c r="P132" s="213"/>
      <c r="Q132" s="214"/>
      <c r="R132" s="215"/>
      <c r="S132" s="213"/>
      <c r="T132" s="549"/>
      <c r="U132" s="548"/>
    </row>
    <row r="133" spans="2:21" ht="19.2" customHeight="1" x14ac:dyDescent="0.2">
      <c r="B133" s="241" t="s">
        <v>23</v>
      </c>
      <c r="C133" s="80" t="s">
        <v>315</v>
      </c>
      <c r="D133" s="522" t="s">
        <v>195</v>
      </c>
      <c r="E133" s="286" t="s">
        <v>171</v>
      </c>
      <c r="F133" s="236" t="s">
        <v>172</v>
      </c>
      <c r="G133" s="244" t="s">
        <v>239</v>
      </c>
      <c r="H133" s="237">
        <v>0.12</v>
      </c>
      <c r="I133" s="238" t="s">
        <v>313</v>
      </c>
      <c r="J133" s="245">
        <v>33</v>
      </c>
      <c r="K133" s="114">
        <v>2023</v>
      </c>
      <c r="L133" s="550">
        <v>22</v>
      </c>
      <c r="M133" s="238" t="s">
        <v>174</v>
      </c>
      <c r="N133" s="240">
        <v>7</v>
      </c>
      <c r="O133" s="285">
        <v>0.31818181818181818</v>
      </c>
      <c r="P133" s="213"/>
      <c r="Q133" s="214"/>
      <c r="R133" s="215"/>
      <c r="S133" s="213"/>
      <c r="T133" s="549"/>
      <c r="U133" s="548"/>
    </row>
    <row r="134" spans="2:21" ht="19.2" customHeight="1" x14ac:dyDescent="0.2">
      <c r="B134" s="241" t="s">
        <v>23</v>
      </c>
      <c r="C134" s="80" t="s">
        <v>315</v>
      </c>
      <c r="D134" s="522" t="s">
        <v>195</v>
      </c>
      <c r="E134" s="286" t="s">
        <v>171</v>
      </c>
      <c r="F134" s="236" t="s">
        <v>172</v>
      </c>
      <c r="G134" s="244" t="s">
        <v>330</v>
      </c>
      <c r="H134" s="237">
        <v>0.4</v>
      </c>
      <c r="I134" s="238" t="s">
        <v>144</v>
      </c>
      <c r="J134" s="245">
        <v>46</v>
      </c>
      <c r="K134" s="114">
        <v>2023</v>
      </c>
      <c r="L134" s="550">
        <v>132</v>
      </c>
      <c r="M134" s="238" t="s">
        <v>174</v>
      </c>
      <c r="N134" s="240">
        <v>26</v>
      </c>
      <c r="O134" s="285">
        <v>0.19696969696969696</v>
      </c>
      <c r="P134" s="213"/>
      <c r="Q134" s="214"/>
      <c r="R134" s="215"/>
      <c r="S134" s="213"/>
      <c r="T134" s="549"/>
      <c r="U134" s="548"/>
    </row>
    <row r="135" spans="2:21" ht="19.2" customHeight="1" x14ac:dyDescent="0.2">
      <c r="B135" s="241" t="s">
        <v>23</v>
      </c>
      <c r="C135" s="80" t="s">
        <v>315</v>
      </c>
      <c r="D135" s="522" t="s">
        <v>195</v>
      </c>
      <c r="E135" s="286" t="s">
        <v>171</v>
      </c>
      <c r="F135" s="236" t="s">
        <v>172</v>
      </c>
      <c r="G135" s="244" t="s">
        <v>366</v>
      </c>
      <c r="H135" s="237">
        <v>0.12</v>
      </c>
      <c r="I135" s="238" t="s">
        <v>144</v>
      </c>
      <c r="J135" s="245">
        <v>45</v>
      </c>
      <c r="K135" s="114">
        <v>2023</v>
      </c>
      <c r="L135" s="550">
        <v>39</v>
      </c>
      <c r="M135" s="238" t="s">
        <v>174</v>
      </c>
      <c r="N135" s="240">
        <v>8</v>
      </c>
      <c r="O135" s="285">
        <v>0.20512820512820512</v>
      </c>
      <c r="P135" s="213"/>
      <c r="Q135" s="214"/>
      <c r="R135" s="215"/>
      <c r="S135" s="213"/>
      <c r="T135" s="549"/>
      <c r="U135" s="548"/>
    </row>
    <row r="136" spans="2:21" ht="19.2" customHeight="1" x14ac:dyDescent="0.2">
      <c r="B136" s="241" t="s">
        <v>23</v>
      </c>
      <c r="C136" s="80" t="s">
        <v>315</v>
      </c>
      <c r="D136" s="522" t="s">
        <v>195</v>
      </c>
      <c r="E136" s="286" t="s">
        <v>171</v>
      </c>
      <c r="F136" s="236" t="s">
        <v>172</v>
      </c>
      <c r="G136" s="244" t="s">
        <v>277</v>
      </c>
      <c r="H136" s="237">
        <v>0.04</v>
      </c>
      <c r="I136" s="238" t="s">
        <v>144</v>
      </c>
      <c r="J136" s="245">
        <v>47</v>
      </c>
      <c r="K136" s="114">
        <v>2023</v>
      </c>
      <c r="L136" s="550">
        <v>13</v>
      </c>
      <c r="M136" s="238" t="s">
        <v>174</v>
      </c>
      <c r="N136" s="240">
        <v>3</v>
      </c>
      <c r="O136" s="285">
        <v>0.23076923076923078</v>
      </c>
      <c r="P136" s="213"/>
      <c r="Q136" s="214"/>
      <c r="R136" s="215"/>
      <c r="S136" s="213"/>
      <c r="T136" s="549"/>
      <c r="U136" s="548"/>
    </row>
    <row r="137" spans="2:21" ht="19.2" customHeight="1" x14ac:dyDescent="0.2">
      <c r="B137" s="241" t="s">
        <v>23</v>
      </c>
      <c r="C137" s="80" t="s">
        <v>315</v>
      </c>
      <c r="D137" s="522" t="s">
        <v>195</v>
      </c>
      <c r="E137" s="286" t="s">
        <v>171</v>
      </c>
      <c r="F137" s="236" t="s">
        <v>172</v>
      </c>
      <c r="G137" s="244" t="s">
        <v>288</v>
      </c>
      <c r="H137" s="237">
        <v>0.83</v>
      </c>
      <c r="I137" s="238" t="s">
        <v>140</v>
      </c>
      <c r="J137" s="245">
        <v>19</v>
      </c>
      <c r="K137" s="114">
        <v>2023</v>
      </c>
      <c r="L137" s="550">
        <v>151</v>
      </c>
      <c r="M137" s="238" t="s">
        <v>174</v>
      </c>
      <c r="N137" s="240">
        <v>52</v>
      </c>
      <c r="O137" s="285">
        <v>0.3443708609271523</v>
      </c>
      <c r="P137" s="213"/>
      <c r="Q137" s="214"/>
      <c r="R137" s="215"/>
      <c r="S137" s="213"/>
      <c r="T137" s="549"/>
      <c r="U137" s="548"/>
    </row>
    <row r="138" spans="2:21" ht="19.2" customHeight="1" x14ac:dyDescent="0.2">
      <c r="B138" s="241" t="s">
        <v>23</v>
      </c>
      <c r="C138" s="80" t="s">
        <v>315</v>
      </c>
      <c r="D138" s="522" t="s">
        <v>195</v>
      </c>
      <c r="E138" s="286" t="s">
        <v>171</v>
      </c>
      <c r="F138" s="236" t="s">
        <v>172</v>
      </c>
      <c r="G138" s="244" t="s">
        <v>290</v>
      </c>
      <c r="H138" s="237">
        <v>0.08</v>
      </c>
      <c r="I138" s="238" t="s">
        <v>144</v>
      </c>
      <c r="J138" s="245">
        <v>39</v>
      </c>
      <c r="K138" s="114">
        <v>2023</v>
      </c>
      <c r="L138" s="550">
        <v>22</v>
      </c>
      <c r="M138" s="238" t="s">
        <v>174</v>
      </c>
      <c r="N138" s="240">
        <v>5</v>
      </c>
      <c r="O138" s="285">
        <v>0.22727272727272727</v>
      </c>
      <c r="P138" s="213"/>
      <c r="Q138" s="214"/>
      <c r="R138" s="215"/>
      <c r="S138" s="213"/>
      <c r="T138" s="549"/>
      <c r="U138" s="548"/>
    </row>
    <row r="139" spans="2:21" ht="19.2" customHeight="1" x14ac:dyDescent="0.2">
      <c r="B139" s="241" t="s">
        <v>23</v>
      </c>
      <c r="C139" s="80" t="s">
        <v>315</v>
      </c>
      <c r="D139" s="522" t="s">
        <v>195</v>
      </c>
      <c r="E139" s="286" t="s">
        <v>171</v>
      </c>
      <c r="F139" s="236" t="s">
        <v>172</v>
      </c>
      <c r="G139" s="244" t="s">
        <v>200</v>
      </c>
      <c r="H139" s="237">
        <v>0.12</v>
      </c>
      <c r="I139" s="238" t="s">
        <v>144</v>
      </c>
      <c r="J139" s="245">
        <v>46</v>
      </c>
      <c r="K139" s="114">
        <v>2023</v>
      </c>
      <c r="L139" s="550">
        <v>39</v>
      </c>
      <c r="M139" s="238" t="s">
        <v>174</v>
      </c>
      <c r="N139" s="240">
        <v>7</v>
      </c>
      <c r="O139" s="285">
        <v>0.17948717948717949</v>
      </c>
      <c r="P139" s="213"/>
      <c r="Q139" s="214"/>
      <c r="R139" s="215"/>
      <c r="S139" s="213"/>
      <c r="T139" s="549"/>
      <c r="U139" s="548"/>
    </row>
    <row r="140" spans="2:21" ht="19.2" customHeight="1" x14ac:dyDescent="0.2">
      <c r="B140" s="241" t="s">
        <v>23</v>
      </c>
      <c r="C140" s="80" t="s">
        <v>315</v>
      </c>
      <c r="D140" s="522" t="s">
        <v>195</v>
      </c>
      <c r="E140" s="286" t="s">
        <v>171</v>
      </c>
      <c r="F140" s="236" t="s">
        <v>172</v>
      </c>
      <c r="G140" s="244" t="s">
        <v>199</v>
      </c>
      <c r="H140" s="237">
        <v>0.12</v>
      </c>
      <c r="I140" s="238" t="s">
        <v>144</v>
      </c>
      <c r="J140" s="245">
        <v>46</v>
      </c>
      <c r="K140" s="114">
        <v>2023</v>
      </c>
      <c r="L140" s="550">
        <v>39</v>
      </c>
      <c r="M140" s="238" t="s">
        <v>174</v>
      </c>
      <c r="N140" s="240">
        <v>7</v>
      </c>
      <c r="O140" s="285">
        <v>0.17948717948717949</v>
      </c>
      <c r="P140" s="213"/>
      <c r="Q140" s="214"/>
      <c r="R140" s="215"/>
      <c r="S140" s="213"/>
      <c r="T140" s="549"/>
      <c r="U140" s="548"/>
    </row>
    <row r="141" spans="2:21" ht="19.2" customHeight="1" x14ac:dyDescent="0.2">
      <c r="B141" s="241" t="s">
        <v>23</v>
      </c>
      <c r="C141" s="80" t="s">
        <v>315</v>
      </c>
      <c r="D141" s="522" t="s">
        <v>195</v>
      </c>
      <c r="E141" s="286" t="s">
        <v>171</v>
      </c>
      <c r="F141" s="236" t="s">
        <v>172</v>
      </c>
      <c r="G141" s="244" t="s">
        <v>262</v>
      </c>
      <c r="H141" s="237">
        <v>0.16</v>
      </c>
      <c r="I141" s="238" t="s">
        <v>156</v>
      </c>
      <c r="J141" s="245">
        <v>46</v>
      </c>
      <c r="K141" s="114">
        <v>2023</v>
      </c>
      <c r="L141" s="550">
        <v>47</v>
      </c>
      <c r="M141" s="238" t="s">
        <v>174</v>
      </c>
      <c r="N141" s="240">
        <v>10</v>
      </c>
      <c r="O141" s="285">
        <v>0.21276595744680851</v>
      </c>
      <c r="P141" s="213"/>
      <c r="Q141" s="214"/>
      <c r="R141" s="215"/>
      <c r="S141" s="213"/>
      <c r="T141" s="549"/>
      <c r="U141" s="548"/>
    </row>
    <row r="142" spans="2:21" ht="19.2" customHeight="1" x14ac:dyDescent="0.2">
      <c r="B142" s="241" t="s">
        <v>23</v>
      </c>
      <c r="C142" s="80" t="s">
        <v>315</v>
      </c>
      <c r="D142" s="522" t="s">
        <v>195</v>
      </c>
      <c r="E142" s="286" t="s">
        <v>171</v>
      </c>
      <c r="F142" s="236" t="s">
        <v>172</v>
      </c>
      <c r="G142" s="244" t="s">
        <v>170</v>
      </c>
      <c r="H142" s="237">
        <v>0.08</v>
      </c>
      <c r="I142" s="238" t="s">
        <v>144</v>
      </c>
      <c r="J142" s="245">
        <v>42</v>
      </c>
      <c r="K142" s="114">
        <v>2023</v>
      </c>
      <c r="L142" s="550">
        <v>24</v>
      </c>
      <c r="M142" s="238" t="s">
        <v>174</v>
      </c>
      <c r="N142" s="240">
        <v>5</v>
      </c>
      <c r="O142" s="285">
        <v>0.20833333333333334</v>
      </c>
      <c r="P142" s="213"/>
      <c r="Q142" s="214"/>
      <c r="R142" s="215"/>
      <c r="S142" s="213"/>
      <c r="T142" s="549"/>
      <c r="U142" s="548"/>
    </row>
    <row r="143" spans="2:21" ht="19.2" customHeight="1" x14ac:dyDescent="0.2">
      <c r="B143" s="241" t="s">
        <v>23</v>
      </c>
      <c r="C143" s="80" t="s">
        <v>315</v>
      </c>
      <c r="D143" s="522" t="s">
        <v>195</v>
      </c>
      <c r="E143" s="286" t="s">
        <v>171</v>
      </c>
      <c r="F143" s="236" t="s">
        <v>172</v>
      </c>
      <c r="G143" s="244" t="s">
        <v>334</v>
      </c>
      <c r="H143" s="237">
        <v>0.08</v>
      </c>
      <c r="I143" s="238" t="s">
        <v>144</v>
      </c>
      <c r="J143" s="245">
        <v>42</v>
      </c>
      <c r="K143" s="114">
        <v>2023</v>
      </c>
      <c r="L143" s="550">
        <v>24</v>
      </c>
      <c r="M143" s="238" t="s">
        <v>174</v>
      </c>
      <c r="N143" s="240">
        <v>5</v>
      </c>
      <c r="O143" s="285">
        <v>0.20833333333333334</v>
      </c>
      <c r="P143" s="213"/>
      <c r="Q143" s="214"/>
      <c r="R143" s="215"/>
      <c r="S143" s="213"/>
      <c r="T143" s="549"/>
      <c r="U143" s="548"/>
    </row>
    <row r="144" spans="2:21" ht="19.2" customHeight="1" x14ac:dyDescent="0.2">
      <c r="B144" s="241" t="s">
        <v>23</v>
      </c>
      <c r="C144" s="80" t="s">
        <v>315</v>
      </c>
      <c r="D144" s="522" t="s">
        <v>195</v>
      </c>
      <c r="E144" s="286" t="s">
        <v>171</v>
      </c>
      <c r="F144" s="236" t="s">
        <v>172</v>
      </c>
      <c r="G144" s="244" t="s">
        <v>365</v>
      </c>
      <c r="H144" s="237">
        <v>0.4</v>
      </c>
      <c r="I144" s="238" t="s">
        <v>364</v>
      </c>
      <c r="J144" s="245">
        <v>42</v>
      </c>
      <c r="K144" s="114">
        <v>2023</v>
      </c>
      <c r="L144" s="550">
        <v>78</v>
      </c>
      <c r="M144" s="238" t="s">
        <v>174</v>
      </c>
      <c r="N144" s="240">
        <v>26</v>
      </c>
      <c r="O144" s="285">
        <v>0.33333333333333331</v>
      </c>
      <c r="P144" s="213"/>
      <c r="Q144" s="214"/>
      <c r="R144" s="215"/>
      <c r="S144" s="213"/>
      <c r="T144" s="549"/>
      <c r="U144" s="548"/>
    </row>
    <row r="145" spans="2:21" ht="19.2" customHeight="1" x14ac:dyDescent="0.2">
      <c r="B145" s="241" t="s">
        <v>23</v>
      </c>
      <c r="C145" s="80" t="s">
        <v>315</v>
      </c>
      <c r="D145" s="522" t="s">
        <v>195</v>
      </c>
      <c r="E145" s="286" t="s">
        <v>171</v>
      </c>
      <c r="F145" s="236" t="s">
        <v>172</v>
      </c>
      <c r="G145" s="244" t="s">
        <v>261</v>
      </c>
      <c r="H145" s="237">
        <v>0.08</v>
      </c>
      <c r="I145" s="238" t="s">
        <v>144</v>
      </c>
      <c r="J145" s="245">
        <v>43</v>
      </c>
      <c r="K145" s="114">
        <v>2023</v>
      </c>
      <c r="L145" s="550">
        <v>25</v>
      </c>
      <c r="M145" s="238" t="s">
        <v>174</v>
      </c>
      <c r="N145" s="240">
        <v>5</v>
      </c>
      <c r="O145" s="285">
        <v>0.2</v>
      </c>
      <c r="P145" s="213"/>
      <c r="Q145" s="214"/>
      <c r="R145" s="215"/>
      <c r="S145" s="213"/>
      <c r="T145" s="549"/>
      <c r="U145" s="548"/>
    </row>
    <row r="146" spans="2:21" ht="19.2" customHeight="1" x14ac:dyDescent="0.2">
      <c r="B146" s="241" t="s">
        <v>23</v>
      </c>
      <c r="C146" s="80" t="s">
        <v>315</v>
      </c>
      <c r="D146" s="522" t="s">
        <v>195</v>
      </c>
      <c r="E146" s="286" t="s">
        <v>171</v>
      </c>
      <c r="F146" s="236" t="s">
        <v>214</v>
      </c>
      <c r="G146" s="244" t="s">
        <v>223</v>
      </c>
      <c r="H146" s="237">
        <v>0.72</v>
      </c>
      <c r="I146" s="238" t="s">
        <v>144</v>
      </c>
      <c r="J146" s="245">
        <v>40</v>
      </c>
      <c r="K146" s="114">
        <v>2023</v>
      </c>
      <c r="L146" s="550">
        <v>207</v>
      </c>
      <c r="M146" s="238" t="s">
        <v>174</v>
      </c>
      <c r="N146" s="240">
        <v>46</v>
      </c>
      <c r="O146" s="285">
        <v>0.22222222222222221</v>
      </c>
      <c r="P146" s="213"/>
      <c r="Q146" s="214"/>
      <c r="R146" s="215"/>
      <c r="S146" s="213"/>
      <c r="T146" s="549"/>
      <c r="U146" s="548"/>
    </row>
    <row r="147" spans="2:21" ht="19.2" customHeight="1" x14ac:dyDescent="0.2">
      <c r="B147" s="241" t="s">
        <v>23</v>
      </c>
      <c r="C147" s="80" t="s">
        <v>315</v>
      </c>
      <c r="D147" s="522" t="s">
        <v>195</v>
      </c>
      <c r="E147" s="286" t="s">
        <v>171</v>
      </c>
      <c r="F147" s="236" t="s">
        <v>214</v>
      </c>
      <c r="G147" s="244" t="s">
        <v>260</v>
      </c>
      <c r="H147" s="237">
        <v>3.83</v>
      </c>
      <c r="I147" s="238" t="s">
        <v>144</v>
      </c>
      <c r="J147" s="245">
        <v>41</v>
      </c>
      <c r="K147" s="114">
        <v>2023</v>
      </c>
      <c r="L147" s="550">
        <v>1130</v>
      </c>
      <c r="M147" s="238" t="s">
        <v>174</v>
      </c>
      <c r="N147" s="240">
        <v>231</v>
      </c>
      <c r="O147" s="285">
        <v>0.20442477876106194</v>
      </c>
      <c r="P147" s="213"/>
      <c r="Q147" s="214"/>
      <c r="R147" s="215"/>
      <c r="S147" s="213"/>
      <c r="T147" s="549"/>
      <c r="U147" s="548"/>
    </row>
    <row r="148" spans="2:21" ht="19.2" customHeight="1" x14ac:dyDescent="0.2">
      <c r="B148" s="241" t="s">
        <v>23</v>
      </c>
      <c r="C148" s="80" t="s">
        <v>315</v>
      </c>
      <c r="D148" s="522" t="s">
        <v>195</v>
      </c>
      <c r="E148" s="286" t="s">
        <v>171</v>
      </c>
      <c r="F148" s="236" t="s">
        <v>214</v>
      </c>
      <c r="G148" s="244" t="s">
        <v>259</v>
      </c>
      <c r="H148" s="237">
        <v>0.81</v>
      </c>
      <c r="I148" s="238" t="s">
        <v>140</v>
      </c>
      <c r="J148" s="245">
        <v>57</v>
      </c>
      <c r="K148" s="114">
        <v>2023</v>
      </c>
      <c r="L148" s="550">
        <v>141</v>
      </c>
      <c r="M148" s="238" t="s">
        <v>174</v>
      </c>
      <c r="N148" s="240">
        <v>48</v>
      </c>
      <c r="O148" s="285">
        <v>0.34042553191489361</v>
      </c>
      <c r="P148" s="213"/>
      <c r="Q148" s="214"/>
      <c r="R148" s="215"/>
      <c r="S148" s="213"/>
      <c r="T148" s="549"/>
      <c r="U148" s="548"/>
    </row>
    <row r="149" spans="2:21" ht="19.2" customHeight="1" x14ac:dyDescent="0.2">
      <c r="B149" s="241" t="s">
        <v>23</v>
      </c>
      <c r="C149" s="80" t="s">
        <v>315</v>
      </c>
      <c r="D149" s="522" t="s">
        <v>195</v>
      </c>
      <c r="E149" s="286" t="s">
        <v>171</v>
      </c>
      <c r="F149" s="236" t="s">
        <v>172</v>
      </c>
      <c r="G149" s="244" t="s">
        <v>343</v>
      </c>
      <c r="H149" s="237">
        <v>2.08</v>
      </c>
      <c r="I149" s="238" t="s">
        <v>176</v>
      </c>
      <c r="J149" s="245">
        <v>70</v>
      </c>
      <c r="K149" s="114">
        <v>2023</v>
      </c>
      <c r="L149" s="550">
        <v>291</v>
      </c>
      <c r="M149" s="238" t="s">
        <v>174</v>
      </c>
      <c r="N149" s="240">
        <v>131</v>
      </c>
      <c r="O149" s="285">
        <v>0.45017182130584193</v>
      </c>
      <c r="P149" s="213"/>
      <c r="Q149" s="214"/>
      <c r="R149" s="215"/>
      <c r="S149" s="213"/>
      <c r="T149" s="549"/>
      <c r="U149" s="548"/>
    </row>
    <row r="150" spans="2:21" ht="19.2" customHeight="1" x14ac:dyDescent="0.2">
      <c r="B150" s="241" t="s">
        <v>23</v>
      </c>
      <c r="C150" s="80" t="s">
        <v>315</v>
      </c>
      <c r="D150" s="522" t="s">
        <v>195</v>
      </c>
      <c r="E150" s="286" t="s">
        <v>171</v>
      </c>
      <c r="F150" s="236" t="s">
        <v>172</v>
      </c>
      <c r="G150" s="244" t="s">
        <v>363</v>
      </c>
      <c r="H150" s="237">
        <v>0.52</v>
      </c>
      <c r="I150" s="238" t="s">
        <v>176</v>
      </c>
      <c r="J150" s="245">
        <v>70</v>
      </c>
      <c r="K150" s="114">
        <v>2023</v>
      </c>
      <c r="L150" s="550">
        <v>73</v>
      </c>
      <c r="M150" s="238" t="s">
        <v>174</v>
      </c>
      <c r="N150" s="240">
        <v>33</v>
      </c>
      <c r="O150" s="285">
        <v>0.45205479452054792</v>
      </c>
      <c r="P150" s="213"/>
      <c r="Q150" s="214"/>
      <c r="R150" s="215"/>
      <c r="S150" s="213"/>
      <c r="T150" s="549"/>
      <c r="U150" s="548"/>
    </row>
    <row r="151" spans="2:21" ht="19.2" customHeight="1" x14ac:dyDescent="0.2">
      <c r="B151" s="241" t="s">
        <v>23</v>
      </c>
      <c r="C151" s="80" t="s">
        <v>315</v>
      </c>
      <c r="D151" s="522" t="s">
        <v>195</v>
      </c>
      <c r="E151" s="286" t="s">
        <v>171</v>
      </c>
      <c r="F151" s="236" t="s">
        <v>172</v>
      </c>
      <c r="G151" s="244" t="s">
        <v>362</v>
      </c>
      <c r="H151" s="237">
        <v>1.56</v>
      </c>
      <c r="I151" s="238" t="s">
        <v>176</v>
      </c>
      <c r="J151" s="245">
        <v>70</v>
      </c>
      <c r="K151" s="114">
        <v>2023</v>
      </c>
      <c r="L151" s="550">
        <v>218</v>
      </c>
      <c r="M151" s="238" t="s">
        <v>174</v>
      </c>
      <c r="N151" s="240">
        <v>103</v>
      </c>
      <c r="O151" s="285">
        <v>0.47247706422018348</v>
      </c>
      <c r="P151" s="213"/>
      <c r="Q151" s="214"/>
      <c r="R151" s="215"/>
      <c r="S151" s="213"/>
      <c r="T151" s="549"/>
      <c r="U151" s="548"/>
    </row>
    <row r="152" spans="2:21" ht="19.2" customHeight="1" x14ac:dyDescent="0.2">
      <c r="B152" s="241" t="s">
        <v>23</v>
      </c>
      <c r="C152" s="80" t="s">
        <v>315</v>
      </c>
      <c r="D152" s="522" t="s">
        <v>195</v>
      </c>
      <c r="E152" s="286" t="s">
        <v>171</v>
      </c>
      <c r="F152" s="236" t="s">
        <v>172</v>
      </c>
      <c r="G152" s="244" t="s">
        <v>322</v>
      </c>
      <c r="H152" s="237">
        <v>3</v>
      </c>
      <c r="I152" s="238" t="s">
        <v>176</v>
      </c>
      <c r="J152" s="245">
        <v>70</v>
      </c>
      <c r="K152" s="114">
        <v>2023</v>
      </c>
      <c r="L152" s="550">
        <v>420</v>
      </c>
      <c r="M152" s="238" t="s">
        <v>174</v>
      </c>
      <c r="N152" s="240">
        <v>197</v>
      </c>
      <c r="O152" s="285">
        <v>0.46904761904761905</v>
      </c>
      <c r="P152" s="213"/>
      <c r="Q152" s="214"/>
      <c r="R152" s="215"/>
      <c r="S152" s="213"/>
      <c r="T152" s="549"/>
      <c r="U152" s="548"/>
    </row>
    <row r="153" spans="2:21" ht="19.2" customHeight="1" x14ac:dyDescent="0.2">
      <c r="B153" s="241" t="s">
        <v>23</v>
      </c>
      <c r="C153" s="80" t="s">
        <v>315</v>
      </c>
      <c r="D153" s="522" t="s">
        <v>195</v>
      </c>
      <c r="E153" s="286" t="s">
        <v>171</v>
      </c>
      <c r="F153" s="236" t="s">
        <v>172</v>
      </c>
      <c r="G153" s="244" t="s">
        <v>361</v>
      </c>
      <c r="H153" s="237">
        <v>0.81</v>
      </c>
      <c r="I153" s="238" t="s">
        <v>176</v>
      </c>
      <c r="J153" s="245">
        <v>61</v>
      </c>
      <c r="K153" s="114">
        <v>2023</v>
      </c>
      <c r="L153" s="550">
        <v>103</v>
      </c>
      <c r="M153" s="238" t="s">
        <v>174</v>
      </c>
      <c r="N153" s="240">
        <v>50</v>
      </c>
      <c r="O153" s="285">
        <v>0.4854368932038835</v>
      </c>
      <c r="P153" s="213"/>
      <c r="Q153" s="214"/>
      <c r="R153" s="215"/>
      <c r="S153" s="213"/>
      <c r="T153" s="549"/>
      <c r="U153" s="548"/>
    </row>
    <row r="154" spans="2:21" ht="19.2" customHeight="1" x14ac:dyDescent="0.2">
      <c r="B154" s="241" t="s">
        <v>23</v>
      </c>
      <c r="C154" s="80" t="s">
        <v>315</v>
      </c>
      <c r="D154" s="522" t="s">
        <v>195</v>
      </c>
      <c r="E154" s="286" t="s">
        <v>171</v>
      </c>
      <c r="F154" s="236" t="s">
        <v>172</v>
      </c>
      <c r="G154" s="244" t="s">
        <v>255</v>
      </c>
      <c r="H154" s="237">
        <v>0.12</v>
      </c>
      <c r="I154" s="238" t="s">
        <v>176</v>
      </c>
      <c r="J154" s="245">
        <v>85</v>
      </c>
      <c r="K154" s="114">
        <v>2023</v>
      </c>
      <c r="L154" s="550">
        <v>15</v>
      </c>
      <c r="M154" s="238" t="s">
        <v>174</v>
      </c>
      <c r="N154" s="240">
        <v>7</v>
      </c>
      <c r="O154" s="285">
        <v>0.46666666666666667</v>
      </c>
      <c r="P154" s="213"/>
      <c r="Q154" s="214"/>
      <c r="R154" s="215"/>
      <c r="S154" s="213"/>
      <c r="T154" s="549"/>
      <c r="U154" s="548"/>
    </row>
    <row r="155" spans="2:21" ht="19.2" customHeight="1" x14ac:dyDescent="0.2">
      <c r="B155" s="241" t="s">
        <v>23</v>
      </c>
      <c r="C155" s="80" t="s">
        <v>315</v>
      </c>
      <c r="D155" s="522" t="s">
        <v>195</v>
      </c>
      <c r="E155" s="286" t="s">
        <v>171</v>
      </c>
      <c r="F155" s="236" t="s">
        <v>172</v>
      </c>
      <c r="G155" s="244" t="s">
        <v>166</v>
      </c>
      <c r="H155" s="237">
        <v>0.96</v>
      </c>
      <c r="I155" s="238" t="s">
        <v>176</v>
      </c>
      <c r="J155" s="245">
        <v>70</v>
      </c>
      <c r="K155" s="114">
        <v>2023</v>
      </c>
      <c r="L155" s="550">
        <v>134</v>
      </c>
      <c r="M155" s="238" t="s">
        <v>174</v>
      </c>
      <c r="N155" s="240">
        <v>60</v>
      </c>
      <c r="O155" s="285">
        <v>0.44776119402985076</v>
      </c>
      <c r="P155" s="213"/>
      <c r="Q155" s="214"/>
      <c r="R155" s="215"/>
      <c r="S155" s="213"/>
      <c r="T155" s="549"/>
      <c r="U155" s="548"/>
    </row>
    <row r="156" spans="2:21" ht="19.2" customHeight="1" x14ac:dyDescent="0.2">
      <c r="B156" s="241" t="s">
        <v>23</v>
      </c>
      <c r="C156" s="80" t="s">
        <v>315</v>
      </c>
      <c r="D156" s="522" t="s">
        <v>195</v>
      </c>
      <c r="E156" s="286" t="s">
        <v>171</v>
      </c>
      <c r="F156" s="236" t="s">
        <v>172</v>
      </c>
      <c r="G156" s="244" t="s">
        <v>245</v>
      </c>
      <c r="H156" s="237">
        <v>0.28000000000000003</v>
      </c>
      <c r="I156" s="238" t="s">
        <v>176</v>
      </c>
      <c r="J156" s="245">
        <v>61</v>
      </c>
      <c r="K156" s="114">
        <v>2023</v>
      </c>
      <c r="L156" s="550">
        <v>36</v>
      </c>
      <c r="M156" s="238" t="s">
        <v>174</v>
      </c>
      <c r="N156" s="240">
        <v>17</v>
      </c>
      <c r="O156" s="285">
        <v>0.47222222222222221</v>
      </c>
      <c r="P156" s="213"/>
      <c r="Q156" s="214"/>
      <c r="R156" s="215"/>
      <c r="S156" s="213"/>
      <c r="T156" s="549"/>
      <c r="U156" s="548"/>
    </row>
    <row r="157" spans="2:21" ht="19.2" customHeight="1" x14ac:dyDescent="0.2">
      <c r="B157" s="241" t="s">
        <v>23</v>
      </c>
      <c r="C157" s="80" t="s">
        <v>315</v>
      </c>
      <c r="D157" s="522" t="s">
        <v>195</v>
      </c>
      <c r="E157" s="286" t="s">
        <v>171</v>
      </c>
      <c r="F157" s="236" t="s">
        <v>172</v>
      </c>
      <c r="G157" s="244" t="s">
        <v>172</v>
      </c>
      <c r="H157" s="237">
        <v>0.08</v>
      </c>
      <c r="I157" s="238" t="s">
        <v>176</v>
      </c>
      <c r="J157" s="245">
        <v>85</v>
      </c>
      <c r="K157" s="114">
        <v>2023</v>
      </c>
      <c r="L157" s="550">
        <v>7</v>
      </c>
      <c r="M157" s="238" t="s">
        <v>174</v>
      </c>
      <c r="N157" s="240">
        <v>5</v>
      </c>
      <c r="O157" s="285">
        <v>0.7142857142857143</v>
      </c>
      <c r="P157" s="213"/>
      <c r="Q157" s="214"/>
      <c r="R157" s="215"/>
      <c r="S157" s="213"/>
      <c r="T157" s="549"/>
      <c r="U157" s="548"/>
    </row>
    <row r="158" spans="2:21" ht="19.2" customHeight="1" x14ac:dyDescent="0.2">
      <c r="B158" s="241" t="s">
        <v>23</v>
      </c>
      <c r="C158" s="80" t="s">
        <v>315</v>
      </c>
      <c r="D158" s="522" t="s">
        <v>195</v>
      </c>
      <c r="E158" s="286" t="s">
        <v>171</v>
      </c>
      <c r="F158" s="236" t="s">
        <v>172</v>
      </c>
      <c r="G158" s="244" t="s">
        <v>198</v>
      </c>
      <c r="H158" s="237">
        <v>0.28000000000000003</v>
      </c>
      <c r="I158" s="238" t="s">
        <v>176</v>
      </c>
      <c r="J158" s="245">
        <v>70</v>
      </c>
      <c r="K158" s="114">
        <v>2023</v>
      </c>
      <c r="L158" s="550">
        <v>39</v>
      </c>
      <c r="M158" s="238" t="s">
        <v>174</v>
      </c>
      <c r="N158" s="240">
        <v>20</v>
      </c>
      <c r="O158" s="285">
        <v>0.51282051282051277</v>
      </c>
      <c r="P158" s="213"/>
      <c r="Q158" s="214"/>
      <c r="R158" s="215"/>
      <c r="S158" s="213"/>
      <c r="T158" s="549"/>
      <c r="U158" s="548"/>
    </row>
    <row r="159" spans="2:21" ht="19.2" customHeight="1" x14ac:dyDescent="0.2">
      <c r="B159" s="241" t="s">
        <v>23</v>
      </c>
      <c r="C159" s="80" t="s">
        <v>315</v>
      </c>
      <c r="D159" s="522" t="s">
        <v>195</v>
      </c>
      <c r="E159" s="286" t="s">
        <v>171</v>
      </c>
      <c r="F159" s="236" t="s">
        <v>172</v>
      </c>
      <c r="G159" s="244" t="s">
        <v>258</v>
      </c>
      <c r="H159" s="237">
        <v>1.1200000000000001</v>
      </c>
      <c r="I159" s="238" t="s">
        <v>176</v>
      </c>
      <c r="J159" s="245">
        <v>74</v>
      </c>
      <c r="K159" s="114">
        <v>2023</v>
      </c>
      <c r="L159" s="550">
        <v>162</v>
      </c>
      <c r="M159" s="238" t="s">
        <v>174</v>
      </c>
      <c r="N159" s="240">
        <v>70</v>
      </c>
      <c r="O159" s="285">
        <v>0.43209876543209874</v>
      </c>
      <c r="P159" s="213"/>
      <c r="Q159" s="214"/>
      <c r="R159" s="215"/>
      <c r="S159" s="213"/>
      <c r="T159" s="549"/>
      <c r="U159" s="548"/>
    </row>
    <row r="160" spans="2:21" ht="19.2" customHeight="1" x14ac:dyDescent="0.2">
      <c r="B160" s="241" t="s">
        <v>23</v>
      </c>
      <c r="C160" s="80" t="s">
        <v>315</v>
      </c>
      <c r="D160" s="522" t="s">
        <v>195</v>
      </c>
      <c r="E160" s="286" t="s">
        <v>171</v>
      </c>
      <c r="F160" s="236" t="s">
        <v>172</v>
      </c>
      <c r="G160" s="244" t="s">
        <v>360</v>
      </c>
      <c r="H160" s="237">
        <v>0.2</v>
      </c>
      <c r="I160" s="238" t="s">
        <v>176</v>
      </c>
      <c r="J160" s="245">
        <v>70</v>
      </c>
      <c r="K160" s="114">
        <v>2023</v>
      </c>
      <c r="L160" s="550">
        <v>28</v>
      </c>
      <c r="M160" s="238" t="s">
        <v>174</v>
      </c>
      <c r="N160" s="240">
        <v>12</v>
      </c>
      <c r="O160" s="285">
        <v>0.42857142857142855</v>
      </c>
      <c r="P160" s="213"/>
      <c r="Q160" s="214"/>
      <c r="R160" s="215"/>
      <c r="S160" s="213"/>
      <c r="T160" s="549"/>
      <c r="U160" s="548"/>
    </row>
    <row r="161" spans="2:21" ht="19.2" customHeight="1" x14ac:dyDescent="0.2">
      <c r="B161" s="241" t="s">
        <v>23</v>
      </c>
      <c r="C161" s="80" t="s">
        <v>315</v>
      </c>
      <c r="D161" s="522" t="s">
        <v>195</v>
      </c>
      <c r="E161" s="286" t="s">
        <v>171</v>
      </c>
      <c r="F161" s="236" t="s">
        <v>172</v>
      </c>
      <c r="G161" s="244" t="s">
        <v>359</v>
      </c>
      <c r="H161" s="237">
        <v>0.2</v>
      </c>
      <c r="I161" s="238" t="s">
        <v>176</v>
      </c>
      <c r="J161" s="245">
        <v>70</v>
      </c>
      <c r="K161" s="114">
        <v>2023</v>
      </c>
      <c r="L161" s="550">
        <v>28</v>
      </c>
      <c r="M161" s="238" t="s">
        <v>174</v>
      </c>
      <c r="N161" s="240">
        <v>12</v>
      </c>
      <c r="O161" s="285">
        <v>0.42857142857142855</v>
      </c>
      <c r="P161" s="213"/>
      <c r="Q161" s="214"/>
      <c r="R161" s="215"/>
      <c r="S161" s="213"/>
      <c r="T161" s="549"/>
      <c r="U161" s="548"/>
    </row>
    <row r="162" spans="2:21" ht="19.2" customHeight="1" x14ac:dyDescent="0.2">
      <c r="B162" s="241" t="s">
        <v>23</v>
      </c>
      <c r="C162" s="80" t="s">
        <v>315</v>
      </c>
      <c r="D162" s="522" t="s">
        <v>195</v>
      </c>
      <c r="E162" s="286" t="s">
        <v>171</v>
      </c>
      <c r="F162" s="236" t="s">
        <v>172</v>
      </c>
      <c r="G162" s="244" t="s">
        <v>358</v>
      </c>
      <c r="H162" s="237">
        <v>0.28000000000000003</v>
      </c>
      <c r="I162" s="238" t="s">
        <v>176</v>
      </c>
      <c r="J162" s="245">
        <v>60</v>
      </c>
      <c r="K162" s="114">
        <v>2023</v>
      </c>
      <c r="L162" s="550">
        <v>35</v>
      </c>
      <c r="M162" s="238" t="s">
        <v>174</v>
      </c>
      <c r="N162" s="240">
        <v>18</v>
      </c>
      <c r="O162" s="285">
        <v>0.51428571428571423</v>
      </c>
      <c r="P162" s="213"/>
      <c r="Q162" s="214"/>
      <c r="R162" s="215"/>
      <c r="S162" s="213"/>
      <c r="T162" s="549"/>
      <c r="U162" s="548"/>
    </row>
    <row r="163" spans="2:21" ht="19.2" customHeight="1" x14ac:dyDescent="0.2">
      <c r="B163" s="269" t="s">
        <v>23</v>
      </c>
      <c r="C163" s="266" t="s">
        <v>315</v>
      </c>
      <c r="D163" s="273" t="s">
        <v>195</v>
      </c>
      <c r="E163" s="109" t="s">
        <v>171</v>
      </c>
      <c r="F163" s="49" t="s">
        <v>172</v>
      </c>
      <c r="G163" s="26" t="s">
        <v>328</v>
      </c>
      <c r="H163" s="28">
        <v>0.2</v>
      </c>
      <c r="I163" s="29" t="s">
        <v>176</v>
      </c>
      <c r="J163" s="113">
        <v>61</v>
      </c>
      <c r="K163" s="114">
        <v>2023</v>
      </c>
      <c r="L163" s="429">
        <v>25</v>
      </c>
      <c r="M163" s="29" t="s">
        <v>174</v>
      </c>
      <c r="N163" s="275">
        <v>12</v>
      </c>
      <c r="O163" s="285">
        <v>0.48</v>
      </c>
      <c r="P163" s="205"/>
      <c r="Q163" s="165"/>
      <c r="R163" s="206"/>
      <c r="S163" s="205"/>
      <c r="T163" s="547"/>
      <c r="U163" s="504"/>
    </row>
    <row r="164" spans="2:21" ht="19.2" customHeight="1" x14ac:dyDescent="0.2">
      <c r="B164" s="197" t="s">
        <v>23</v>
      </c>
      <c r="C164" s="198" t="s">
        <v>315</v>
      </c>
      <c r="D164" s="486" t="s">
        <v>195</v>
      </c>
      <c r="E164" s="199" t="s">
        <v>171</v>
      </c>
      <c r="F164" s="162">
        <v>8</v>
      </c>
      <c r="G164" s="200">
        <v>147</v>
      </c>
      <c r="H164" s="163">
        <v>0.88</v>
      </c>
      <c r="I164" s="164" t="s">
        <v>185</v>
      </c>
      <c r="J164" s="201">
        <v>37</v>
      </c>
      <c r="K164" s="546">
        <v>2024</v>
      </c>
      <c r="L164" s="544">
        <v>224</v>
      </c>
      <c r="M164" s="425" t="s">
        <v>181</v>
      </c>
      <c r="N164" s="544">
        <f t="shared" ref="N164:N208" si="1">L164*O164</f>
        <v>58.24</v>
      </c>
      <c r="O164" s="543">
        <v>0.26</v>
      </c>
      <c r="P164" s="540"/>
      <c r="Q164" s="542"/>
      <c r="R164" s="541"/>
      <c r="S164" s="540"/>
      <c r="T164" s="539"/>
      <c r="U164" s="538"/>
    </row>
    <row r="165" spans="2:21" ht="19.2" customHeight="1" x14ac:dyDescent="0.2">
      <c r="B165" s="197" t="s">
        <v>23</v>
      </c>
      <c r="C165" s="198" t="s">
        <v>315</v>
      </c>
      <c r="D165" s="486" t="s">
        <v>195</v>
      </c>
      <c r="E165" s="199" t="s">
        <v>171</v>
      </c>
      <c r="F165" s="162">
        <v>8</v>
      </c>
      <c r="G165" s="200">
        <v>96</v>
      </c>
      <c r="H165" s="163">
        <v>0.2</v>
      </c>
      <c r="I165" s="164" t="s">
        <v>188</v>
      </c>
      <c r="J165" s="201">
        <v>50</v>
      </c>
      <c r="K165" s="546">
        <v>2024</v>
      </c>
      <c r="L165" s="544">
        <v>70</v>
      </c>
      <c r="M165" s="425" t="s">
        <v>181</v>
      </c>
      <c r="N165" s="544">
        <f t="shared" si="1"/>
        <v>23.8</v>
      </c>
      <c r="O165" s="543">
        <v>0.34</v>
      </c>
      <c r="P165" s="540"/>
      <c r="Q165" s="542"/>
      <c r="R165" s="541"/>
      <c r="S165" s="540"/>
      <c r="T165" s="539"/>
      <c r="U165" s="538"/>
    </row>
    <row r="166" spans="2:21" ht="19.2" customHeight="1" x14ac:dyDescent="0.2">
      <c r="B166" s="197" t="s">
        <v>23</v>
      </c>
      <c r="C166" s="198" t="s">
        <v>315</v>
      </c>
      <c r="D166" s="486" t="s">
        <v>195</v>
      </c>
      <c r="E166" s="199" t="s">
        <v>171</v>
      </c>
      <c r="F166" s="162">
        <v>8</v>
      </c>
      <c r="G166" s="200">
        <v>145</v>
      </c>
      <c r="H166" s="163">
        <v>1.2</v>
      </c>
      <c r="I166" s="164" t="s">
        <v>185</v>
      </c>
      <c r="J166" s="201">
        <v>37</v>
      </c>
      <c r="K166" s="546">
        <v>2024</v>
      </c>
      <c r="L166" s="544">
        <v>305</v>
      </c>
      <c r="M166" s="425" t="s">
        <v>181</v>
      </c>
      <c r="N166" s="544">
        <f t="shared" si="1"/>
        <v>88.449999999999989</v>
      </c>
      <c r="O166" s="543">
        <v>0.28999999999999998</v>
      </c>
      <c r="P166" s="540"/>
      <c r="Q166" s="542"/>
      <c r="R166" s="541"/>
      <c r="S166" s="540"/>
      <c r="T166" s="539"/>
      <c r="U166" s="538"/>
    </row>
    <row r="167" spans="2:21" ht="19.2" customHeight="1" x14ac:dyDescent="0.2">
      <c r="B167" s="197" t="s">
        <v>23</v>
      </c>
      <c r="C167" s="198" t="s">
        <v>315</v>
      </c>
      <c r="D167" s="486" t="s">
        <v>195</v>
      </c>
      <c r="E167" s="199" t="s">
        <v>171</v>
      </c>
      <c r="F167" s="162">
        <v>8</v>
      </c>
      <c r="G167" s="200">
        <v>146</v>
      </c>
      <c r="H167" s="163">
        <v>0.44</v>
      </c>
      <c r="I167" s="164" t="s">
        <v>187</v>
      </c>
      <c r="J167" s="201">
        <v>37</v>
      </c>
      <c r="K167" s="546">
        <v>2024</v>
      </c>
      <c r="L167" s="544">
        <v>121</v>
      </c>
      <c r="M167" s="425" t="s">
        <v>181</v>
      </c>
      <c r="N167" s="544">
        <f t="shared" si="1"/>
        <v>36.299999999999997</v>
      </c>
      <c r="O167" s="543">
        <v>0.3</v>
      </c>
      <c r="P167" s="540"/>
      <c r="Q167" s="542"/>
      <c r="R167" s="541"/>
      <c r="S167" s="540"/>
      <c r="T167" s="539"/>
      <c r="U167" s="538"/>
    </row>
    <row r="168" spans="2:21" ht="19.2" customHeight="1" x14ac:dyDescent="0.2">
      <c r="B168" s="197" t="s">
        <v>23</v>
      </c>
      <c r="C168" s="198" t="s">
        <v>315</v>
      </c>
      <c r="D168" s="486" t="s">
        <v>195</v>
      </c>
      <c r="E168" s="199" t="s">
        <v>171</v>
      </c>
      <c r="F168" s="162">
        <v>8</v>
      </c>
      <c r="G168" s="200">
        <v>27</v>
      </c>
      <c r="H168" s="163">
        <v>0.92</v>
      </c>
      <c r="I168" s="164" t="s">
        <v>176</v>
      </c>
      <c r="J168" s="201">
        <v>71</v>
      </c>
      <c r="K168" s="546">
        <v>2024</v>
      </c>
      <c r="L168" s="544">
        <v>129</v>
      </c>
      <c r="M168" s="425" t="s">
        <v>181</v>
      </c>
      <c r="N168" s="544">
        <f t="shared" si="1"/>
        <v>33.54</v>
      </c>
      <c r="O168" s="543">
        <v>0.26</v>
      </c>
      <c r="P168" s="540"/>
      <c r="Q168" s="542"/>
      <c r="R168" s="541"/>
      <c r="S168" s="540"/>
      <c r="T168" s="539"/>
      <c r="U168" s="538"/>
    </row>
    <row r="169" spans="2:21" ht="19.2" customHeight="1" x14ac:dyDescent="0.2">
      <c r="B169" s="197" t="s">
        <v>23</v>
      </c>
      <c r="C169" s="198" t="s">
        <v>315</v>
      </c>
      <c r="D169" s="486" t="s">
        <v>195</v>
      </c>
      <c r="E169" s="199" t="s">
        <v>171</v>
      </c>
      <c r="F169" s="162">
        <v>8</v>
      </c>
      <c r="G169" s="200">
        <v>28</v>
      </c>
      <c r="H169" s="163">
        <v>0.4</v>
      </c>
      <c r="I169" s="164" t="s">
        <v>176</v>
      </c>
      <c r="J169" s="201">
        <v>72</v>
      </c>
      <c r="K169" s="546">
        <v>2024</v>
      </c>
      <c r="L169" s="544">
        <v>56</v>
      </c>
      <c r="M169" s="425" t="s">
        <v>181</v>
      </c>
      <c r="N169" s="544">
        <f t="shared" si="1"/>
        <v>19.040000000000003</v>
      </c>
      <c r="O169" s="543">
        <v>0.34</v>
      </c>
      <c r="P169" s="540"/>
      <c r="Q169" s="542"/>
      <c r="R169" s="541"/>
      <c r="S169" s="540"/>
      <c r="T169" s="539"/>
      <c r="U169" s="538"/>
    </row>
    <row r="170" spans="2:21" ht="19.2" customHeight="1" x14ac:dyDescent="0.2">
      <c r="B170" s="197" t="s">
        <v>23</v>
      </c>
      <c r="C170" s="198" t="s">
        <v>315</v>
      </c>
      <c r="D170" s="486" t="s">
        <v>195</v>
      </c>
      <c r="E170" s="199" t="s">
        <v>171</v>
      </c>
      <c r="F170" s="162">
        <v>8</v>
      </c>
      <c r="G170" s="200">
        <v>51</v>
      </c>
      <c r="H170" s="163">
        <v>0.12</v>
      </c>
      <c r="I170" s="164" t="s">
        <v>176</v>
      </c>
      <c r="J170" s="201">
        <v>60</v>
      </c>
      <c r="K170" s="546">
        <v>2024</v>
      </c>
      <c r="L170" s="544">
        <v>13</v>
      </c>
      <c r="M170" s="425" t="s">
        <v>181</v>
      </c>
      <c r="N170" s="544">
        <f t="shared" si="1"/>
        <v>3.38</v>
      </c>
      <c r="O170" s="543">
        <v>0.26</v>
      </c>
      <c r="P170" s="540"/>
      <c r="Q170" s="542"/>
      <c r="R170" s="541"/>
      <c r="S170" s="540"/>
      <c r="T170" s="539"/>
      <c r="U170" s="538"/>
    </row>
    <row r="171" spans="2:21" ht="19.2" customHeight="1" x14ac:dyDescent="0.2">
      <c r="B171" s="197" t="s">
        <v>23</v>
      </c>
      <c r="C171" s="198" t="s">
        <v>315</v>
      </c>
      <c r="D171" s="486" t="s">
        <v>195</v>
      </c>
      <c r="E171" s="199" t="s">
        <v>171</v>
      </c>
      <c r="F171" s="162">
        <v>8</v>
      </c>
      <c r="G171" s="200">
        <v>118</v>
      </c>
      <c r="H171" s="163">
        <v>0.04</v>
      </c>
      <c r="I171" s="164" t="s">
        <v>176</v>
      </c>
      <c r="J171" s="201">
        <v>81</v>
      </c>
      <c r="K171" s="546">
        <v>2024</v>
      </c>
      <c r="L171" s="544">
        <v>6</v>
      </c>
      <c r="M171" s="425" t="s">
        <v>181</v>
      </c>
      <c r="N171" s="544">
        <f t="shared" si="1"/>
        <v>1.92</v>
      </c>
      <c r="O171" s="543">
        <v>0.32</v>
      </c>
      <c r="P171" s="540"/>
      <c r="Q171" s="542"/>
      <c r="R171" s="541"/>
      <c r="S171" s="540"/>
      <c r="T171" s="539"/>
      <c r="U171" s="538"/>
    </row>
    <row r="172" spans="2:21" ht="19.2" customHeight="1" x14ac:dyDescent="0.2">
      <c r="B172" s="197" t="s">
        <v>23</v>
      </c>
      <c r="C172" s="198" t="s">
        <v>315</v>
      </c>
      <c r="D172" s="486" t="s">
        <v>195</v>
      </c>
      <c r="E172" s="199" t="s">
        <v>171</v>
      </c>
      <c r="F172" s="162">
        <v>7</v>
      </c>
      <c r="G172" s="200">
        <v>102</v>
      </c>
      <c r="H172" s="163">
        <v>2.36</v>
      </c>
      <c r="I172" s="164" t="s">
        <v>188</v>
      </c>
      <c r="J172" s="201">
        <v>43</v>
      </c>
      <c r="K172" s="546">
        <v>2024</v>
      </c>
      <c r="L172" s="544">
        <v>729</v>
      </c>
      <c r="M172" s="425" t="s">
        <v>355</v>
      </c>
      <c r="N172" s="544">
        <f t="shared" si="1"/>
        <v>189.54000000000002</v>
      </c>
      <c r="O172" s="543">
        <v>0.26</v>
      </c>
      <c r="P172" s="540"/>
      <c r="Q172" s="542"/>
      <c r="R172" s="541"/>
      <c r="S172" s="540"/>
      <c r="T172" s="539"/>
      <c r="U172" s="538"/>
    </row>
    <row r="173" spans="2:21" ht="19.2" customHeight="1" x14ac:dyDescent="0.2">
      <c r="B173" s="197" t="s">
        <v>23</v>
      </c>
      <c r="C173" s="198" t="s">
        <v>315</v>
      </c>
      <c r="D173" s="486" t="s">
        <v>195</v>
      </c>
      <c r="E173" s="199" t="s">
        <v>171</v>
      </c>
      <c r="F173" s="162">
        <v>7</v>
      </c>
      <c r="G173" s="200">
        <v>187</v>
      </c>
      <c r="H173" s="163">
        <v>1.52</v>
      </c>
      <c r="I173" s="164" t="s">
        <v>187</v>
      </c>
      <c r="J173" s="201">
        <v>45</v>
      </c>
      <c r="K173" s="546">
        <v>2024</v>
      </c>
      <c r="L173" s="544">
        <v>480</v>
      </c>
      <c r="M173" s="425" t="s">
        <v>181</v>
      </c>
      <c r="N173" s="544">
        <f t="shared" si="1"/>
        <v>134.4</v>
      </c>
      <c r="O173" s="543">
        <v>0.28000000000000003</v>
      </c>
      <c r="P173" s="540"/>
      <c r="Q173" s="542"/>
      <c r="R173" s="541"/>
      <c r="S173" s="540"/>
      <c r="T173" s="539"/>
      <c r="U173" s="538"/>
    </row>
    <row r="174" spans="2:21" ht="19.2" customHeight="1" x14ac:dyDescent="0.2">
      <c r="B174" s="197" t="s">
        <v>23</v>
      </c>
      <c r="C174" s="198" t="s">
        <v>315</v>
      </c>
      <c r="D174" s="486" t="s">
        <v>195</v>
      </c>
      <c r="E174" s="199" t="s">
        <v>171</v>
      </c>
      <c r="F174" s="162">
        <v>7</v>
      </c>
      <c r="G174" s="200">
        <v>263</v>
      </c>
      <c r="H174" s="163">
        <v>0.28000000000000003</v>
      </c>
      <c r="I174" s="164" t="s">
        <v>187</v>
      </c>
      <c r="J174" s="201">
        <v>57</v>
      </c>
      <c r="K174" s="546">
        <v>2024</v>
      </c>
      <c r="L174" s="544">
        <v>101</v>
      </c>
      <c r="M174" s="425" t="s">
        <v>181</v>
      </c>
      <c r="N174" s="544">
        <f t="shared" si="1"/>
        <v>29.29</v>
      </c>
      <c r="O174" s="543">
        <v>0.28999999999999998</v>
      </c>
      <c r="P174" s="540"/>
      <c r="Q174" s="542"/>
      <c r="R174" s="541"/>
      <c r="S174" s="540"/>
      <c r="T174" s="539"/>
      <c r="U174" s="538"/>
    </row>
    <row r="175" spans="2:21" ht="19.2" customHeight="1" x14ac:dyDescent="0.2">
      <c r="B175" s="197" t="s">
        <v>23</v>
      </c>
      <c r="C175" s="198" t="s">
        <v>315</v>
      </c>
      <c r="D175" s="486" t="s">
        <v>195</v>
      </c>
      <c r="E175" s="199" t="s">
        <v>171</v>
      </c>
      <c r="F175" s="162">
        <v>7</v>
      </c>
      <c r="G175" s="200">
        <v>313</v>
      </c>
      <c r="H175" s="163">
        <v>0.36</v>
      </c>
      <c r="I175" s="164" t="s">
        <v>187</v>
      </c>
      <c r="J175" s="201">
        <v>51</v>
      </c>
      <c r="K175" s="546">
        <v>2024</v>
      </c>
      <c r="L175" s="544">
        <v>73</v>
      </c>
      <c r="M175" s="425" t="s">
        <v>181</v>
      </c>
      <c r="N175" s="544">
        <f t="shared" si="1"/>
        <v>25.55</v>
      </c>
      <c r="O175" s="543">
        <v>0.35000000000000003</v>
      </c>
      <c r="P175" s="540"/>
      <c r="Q175" s="542"/>
      <c r="R175" s="541"/>
      <c r="S175" s="540"/>
      <c r="T175" s="539"/>
      <c r="U175" s="538"/>
    </row>
    <row r="176" spans="2:21" ht="19.2" customHeight="1" x14ac:dyDescent="0.2">
      <c r="B176" s="197" t="s">
        <v>23</v>
      </c>
      <c r="C176" s="198" t="s">
        <v>315</v>
      </c>
      <c r="D176" s="486" t="s">
        <v>195</v>
      </c>
      <c r="E176" s="199" t="s">
        <v>171</v>
      </c>
      <c r="F176" s="162">
        <v>8</v>
      </c>
      <c r="G176" s="200">
        <v>142</v>
      </c>
      <c r="H176" s="163">
        <v>0.76</v>
      </c>
      <c r="I176" s="164" t="s">
        <v>357</v>
      </c>
      <c r="J176" s="201">
        <v>51</v>
      </c>
      <c r="K176" s="546">
        <v>2024</v>
      </c>
      <c r="L176" s="544">
        <v>163</v>
      </c>
      <c r="M176" s="425" t="s">
        <v>181</v>
      </c>
      <c r="N176" s="544">
        <f t="shared" si="1"/>
        <v>57.050000000000004</v>
      </c>
      <c r="O176" s="543">
        <v>0.35000000000000003</v>
      </c>
      <c r="P176" s="540"/>
      <c r="Q176" s="542"/>
      <c r="R176" s="541"/>
      <c r="S176" s="540"/>
      <c r="T176" s="539"/>
      <c r="U176" s="538"/>
    </row>
    <row r="177" spans="2:21" ht="19.2" customHeight="1" x14ac:dyDescent="0.2">
      <c r="B177" s="197" t="s">
        <v>23</v>
      </c>
      <c r="C177" s="198" t="s">
        <v>315</v>
      </c>
      <c r="D177" s="486" t="s">
        <v>195</v>
      </c>
      <c r="E177" s="199" t="s">
        <v>171</v>
      </c>
      <c r="F177" s="162">
        <v>7</v>
      </c>
      <c r="G177" s="200">
        <v>151</v>
      </c>
      <c r="H177" s="163">
        <v>0.8</v>
      </c>
      <c r="I177" s="164" t="s">
        <v>356</v>
      </c>
      <c r="J177" s="201">
        <v>59</v>
      </c>
      <c r="K177" s="546">
        <v>2024</v>
      </c>
      <c r="L177" s="544">
        <v>71</v>
      </c>
      <c r="M177" s="425" t="s">
        <v>181</v>
      </c>
      <c r="N177" s="544">
        <f t="shared" si="1"/>
        <v>22.72</v>
      </c>
      <c r="O177" s="543">
        <v>0.32</v>
      </c>
      <c r="P177" s="540"/>
      <c r="Q177" s="542"/>
      <c r="R177" s="541"/>
      <c r="S177" s="540"/>
      <c r="T177" s="539"/>
      <c r="U177" s="538"/>
    </row>
    <row r="178" spans="2:21" ht="19.2" customHeight="1" x14ac:dyDescent="0.2">
      <c r="B178" s="197" t="s">
        <v>23</v>
      </c>
      <c r="C178" s="198" t="s">
        <v>315</v>
      </c>
      <c r="D178" s="486" t="s">
        <v>195</v>
      </c>
      <c r="E178" s="199" t="s">
        <v>171</v>
      </c>
      <c r="F178" s="162">
        <v>7</v>
      </c>
      <c r="G178" s="200">
        <v>247</v>
      </c>
      <c r="H178" s="163">
        <v>0.32</v>
      </c>
      <c r="I178" s="164" t="s">
        <v>185</v>
      </c>
      <c r="J178" s="201">
        <v>40</v>
      </c>
      <c r="K178" s="546">
        <v>2024</v>
      </c>
      <c r="L178" s="544">
        <v>85</v>
      </c>
      <c r="M178" s="425" t="s">
        <v>181</v>
      </c>
      <c r="N178" s="544">
        <f t="shared" si="1"/>
        <v>28.900000000000002</v>
      </c>
      <c r="O178" s="543">
        <v>0.34</v>
      </c>
      <c r="P178" s="540"/>
      <c r="Q178" s="542"/>
      <c r="R178" s="541"/>
      <c r="S178" s="540"/>
      <c r="T178" s="539"/>
      <c r="U178" s="538"/>
    </row>
    <row r="179" spans="2:21" ht="19.2" customHeight="1" x14ac:dyDescent="0.2">
      <c r="B179" s="197" t="s">
        <v>23</v>
      </c>
      <c r="C179" s="198" t="s">
        <v>315</v>
      </c>
      <c r="D179" s="486" t="s">
        <v>195</v>
      </c>
      <c r="E179" s="199" t="s">
        <v>171</v>
      </c>
      <c r="F179" s="162">
        <v>7</v>
      </c>
      <c r="G179" s="200">
        <v>174</v>
      </c>
      <c r="H179" s="163">
        <v>1.32</v>
      </c>
      <c r="I179" s="164" t="s">
        <v>187</v>
      </c>
      <c r="J179" s="201">
        <v>54</v>
      </c>
      <c r="K179" s="546">
        <v>2024</v>
      </c>
      <c r="L179" s="544">
        <v>461</v>
      </c>
      <c r="M179" s="425" t="s">
        <v>181</v>
      </c>
      <c r="N179" s="544">
        <f t="shared" si="1"/>
        <v>147.52000000000001</v>
      </c>
      <c r="O179" s="543">
        <v>0.32</v>
      </c>
      <c r="P179" s="540"/>
      <c r="Q179" s="542"/>
      <c r="R179" s="541"/>
      <c r="S179" s="540"/>
      <c r="T179" s="539"/>
      <c r="U179" s="538"/>
    </row>
    <row r="180" spans="2:21" ht="19.2" customHeight="1" x14ac:dyDescent="0.2">
      <c r="B180" s="197" t="s">
        <v>23</v>
      </c>
      <c r="C180" s="198" t="s">
        <v>315</v>
      </c>
      <c r="D180" s="486" t="s">
        <v>195</v>
      </c>
      <c r="E180" s="199" t="s">
        <v>171</v>
      </c>
      <c r="F180" s="162">
        <v>7</v>
      </c>
      <c r="G180" s="200">
        <v>192</v>
      </c>
      <c r="H180" s="163">
        <v>0.24</v>
      </c>
      <c r="I180" s="164" t="s">
        <v>187</v>
      </c>
      <c r="J180" s="201">
        <v>49</v>
      </c>
      <c r="K180" s="546">
        <v>2024</v>
      </c>
      <c r="L180" s="544">
        <v>79</v>
      </c>
      <c r="M180" s="425" t="s">
        <v>181</v>
      </c>
      <c r="N180" s="544">
        <f t="shared" si="1"/>
        <v>21.330000000000002</v>
      </c>
      <c r="O180" s="543">
        <v>0.27</v>
      </c>
      <c r="P180" s="540"/>
      <c r="Q180" s="542"/>
      <c r="R180" s="541"/>
      <c r="S180" s="540"/>
      <c r="T180" s="539"/>
      <c r="U180" s="538"/>
    </row>
    <row r="181" spans="2:21" ht="19.2" customHeight="1" x14ac:dyDescent="0.2">
      <c r="B181" s="197" t="s">
        <v>23</v>
      </c>
      <c r="C181" s="198" t="s">
        <v>315</v>
      </c>
      <c r="D181" s="486" t="s">
        <v>195</v>
      </c>
      <c r="E181" s="199" t="s">
        <v>171</v>
      </c>
      <c r="F181" s="162">
        <v>7</v>
      </c>
      <c r="G181" s="200">
        <v>204</v>
      </c>
      <c r="H181" s="163">
        <v>1.92</v>
      </c>
      <c r="I181" s="164" t="s">
        <v>187</v>
      </c>
      <c r="J181" s="201">
        <v>47</v>
      </c>
      <c r="K181" s="546">
        <v>2024</v>
      </c>
      <c r="L181" s="544">
        <v>616</v>
      </c>
      <c r="M181" s="425" t="s">
        <v>181</v>
      </c>
      <c r="N181" s="544">
        <f t="shared" si="1"/>
        <v>203.28</v>
      </c>
      <c r="O181" s="543">
        <v>0.33</v>
      </c>
      <c r="P181" s="540"/>
      <c r="Q181" s="542"/>
      <c r="R181" s="541"/>
      <c r="S181" s="540"/>
      <c r="T181" s="539"/>
      <c r="U181" s="538"/>
    </row>
    <row r="182" spans="2:21" ht="19.2" customHeight="1" x14ac:dyDescent="0.2">
      <c r="B182" s="197" t="s">
        <v>23</v>
      </c>
      <c r="C182" s="198" t="s">
        <v>315</v>
      </c>
      <c r="D182" s="486" t="s">
        <v>195</v>
      </c>
      <c r="E182" s="199" t="s">
        <v>171</v>
      </c>
      <c r="F182" s="162">
        <v>7</v>
      </c>
      <c r="G182" s="200">
        <v>208</v>
      </c>
      <c r="H182" s="163">
        <v>1.1599999999999999</v>
      </c>
      <c r="I182" s="164" t="s">
        <v>187</v>
      </c>
      <c r="J182" s="201">
        <v>46</v>
      </c>
      <c r="K182" s="546">
        <v>2024</v>
      </c>
      <c r="L182" s="544">
        <v>367</v>
      </c>
      <c r="M182" s="425" t="s">
        <v>181</v>
      </c>
      <c r="N182" s="544">
        <f t="shared" si="1"/>
        <v>91.75</v>
      </c>
      <c r="O182" s="543">
        <v>0.25</v>
      </c>
      <c r="P182" s="540"/>
      <c r="Q182" s="542"/>
      <c r="R182" s="541"/>
      <c r="S182" s="540"/>
      <c r="T182" s="539"/>
      <c r="U182" s="538"/>
    </row>
    <row r="183" spans="2:21" ht="19.2" customHeight="1" x14ac:dyDescent="0.2">
      <c r="B183" s="197" t="s">
        <v>23</v>
      </c>
      <c r="C183" s="198" t="s">
        <v>315</v>
      </c>
      <c r="D183" s="486" t="s">
        <v>195</v>
      </c>
      <c r="E183" s="199" t="s">
        <v>171</v>
      </c>
      <c r="F183" s="162">
        <v>7</v>
      </c>
      <c r="G183" s="200">
        <v>226</v>
      </c>
      <c r="H183" s="163">
        <v>0.84</v>
      </c>
      <c r="I183" s="164" t="s">
        <v>187</v>
      </c>
      <c r="J183" s="201">
        <v>52</v>
      </c>
      <c r="K183" s="546">
        <v>2024</v>
      </c>
      <c r="L183" s="544">
        <v>286</v>
      </c>
      <c r="M183" s="425" t="s">
        <v>181</v>
      </c>
      <c r="N183" s="544">
        <f t="shared" si="1"/>
        <v>82.94</v>
      </c>
      <c r="O183" s="543">
        <v>0.28999999999999998</v>
      </c>
      <c r="P183" s="540"/>
      <c r="Q183" s="542"/>
      <c r="R183" s="541"/>
      <c r="S183" s="540"/>
      <c r="T183" s="539"/>
      <c r="U183" s="538"/>
    </row>
    <row r="184" spans="2:21" ht="19.2" customHeight="1" x14ac:dyDescent="0.2">
      <c r="B184" s="197" t="s">
        <v>23</v>
      </c>
      <c r="C184" s="198" t="s">
        <v>315</v>
      </c>
      <c r="D184" s="486" t="s">
        <v>195</v>
      </c>
      <c r="E184" s="199" t="s">
        <v>171</v>
      </c>
      <c r="F184" s="162">
        <v>7</v>
      </c>
      <c r="G184" s="200">
        <v>237</v>
      </c>
      <c r="H184" s="163">
        <v>0.3</v>
      </c>
      <c r="I184" s="164" t="s">
        <v>187</v>
      </c>
      <c r="J184" s="201">
        <v>43</v>
      </c>
      <c r="K184" s="546">
        <v>2024</v>
      </c>
      <c r="L184" s="544">
        <v>94</v>
      </c>
      <c r="M184" s="425" t="s">
        <v>181</v>
      </c>
      <c r="N184" s="544">
        <f t="shared" si="1"/>
        <v>29.14</v>
      </c>
      <c r="O184" s="543">
        <v>0.31</v>
      </c>
      <c r="P184" s="540"/>
      <c r="Q184" s="542"/>
      <c r="R184" s="541"/>
      <c r="S184" s="540"/>
      <c r="T184" s="539"/>
      <c r="U184" s="538"/>
    </row>
    <row r="185" spans="2:21" ht="19.2" customHeight="1" x14ac:dyDescent="0.2">
      <c r="B185" s="197" t="s">
        <v>23</v>
      </c>
      <c r="C185" s="198" t="s">
        <v>315</v>
      </c>
      <c r="D185" s="486" t="s">
        <v>195</v>
      </c>
      <c r="E185" s="199" t="s">
        <v>171</v>
      </c>
      <c r="F185" s="162">
        <v>7</v>
      </c>
      <c r="G185" s="200">
        <v>241</v>
      </c>
      <c r="H185" s="163">
        <v>0.6</v>
      </c>
      <c r="I185" s="164" t="s">
        <v>187</v>
      </c>
      <c r="J185" s="201">
        <v>41</v>
      </c>
      <c r="K185" s="546">
        <v>2024</v>
      </c>
      <c r="L185" s="544">
        <v>176</v>
      </c>
      <c r="M185" s="425" t="s">
        <v>181</v>
      </c>
      <c r="N185" s="544">
        <f t="shared" si="1"/>
        <v>51.04</v>
      </c>
      <c r="O185" s="543">
        <v>0.28999999999999998</v>
      </c>
      <c r="P185" s="540"/>
      <c r="Q185" s="542"/>
      <c r="R185" s="541"/>
      <c r="S185" s="540"/>
      <c r="T185" s="539"/>
      <c r="U185" s="538"/>
    </row>
    <row r="186" spans="2:21" ht="19.2" customHeight="1" x14ac:dyDescent="0.2">
      <c r="B186" s="197" t="s">
        <v>23</v>
      </c>
      <c r="C186" s="198" t="s">
        <v>315</v>
      </c>
      <c r="D186" s="486" t="s">
        <v>195</v>
      </c>
      <c r="E186" s="199" t="s">
        <v>171</v>
      </c>
      <c r="F186" s="162">
        <v>7</v>
      </c>
      <c r="G186" s="200">
        <v>242</v>
      </c>
      <c r="H186" s="163">
        <v>1.44</v>
      </c>
      <c r="I186" s="164" t="s">
        <v>187</v>
      </c>
      <c r="J186" s="201">
        <v>41</v>
      </c>
      <c r="K186" s="546">
        <v>2024</v>
      </c>
      <c r="L186" s="544">
        <v>423</v>
      </c>
      <c r="M186" s="425" t="s">
        <v>181</v>
      </c>
      <c r="N186" s="544">
        <f t="shared" si="1"/>
        <v>131.13</v>
      </c>
      <c r="O186" s="543">
        <v>0.31</v>
      </c>
      <c r="P186" s="540"/>
      <c r="Q186" s="542"/>
      <c r="R186" s="541"/>
      <c r="S186" s="540"/>
      <c r="T186" s="539"/>
      <c r="U186" s="538"/>
    </row>
    <row r="187" spans="2:21" ht="19.2" customHeight="1" x14ac:dyDescent="0.2">
      <c r="B187" s="197" t="s">
        <v>23</v>
      </c>
      <c r="C187" s="198" t="s">
        <v>315</v>
      </c>
      <c r="D187" s="486" t="s">
        <v>195</v>
      </c>
      <c r="E187" s="199" t="s">
        <v>171</v>
      </c>
      <c r="F187" s="162">
        <v>7</v>
      </c>
      <c r="G187" s="200">
        <v>276</v>
      </c>
      <c r="H187" s="163">
        <v>0.12</v>
      </c>
      <c r="I187" s="164" t="s">
        <v>187</v>
      </c>
      <c r="J187" s="201">
        <v>58</v>
      </c>
      <c r="K187" s="546">
        <v>2024</v>
      </c>
      <c r="L187" s="544">
        <v>44</v>
      </c>
      <c r="M187" s="425" t="s">
        <v>181</v>
      </c>
      <c r="N187" s="544">
        <f t="shared" si="1"/>
        <v>14.520000000000001</v>
      </c>
      <c r="O187" s="543">
        <v>0.33</v>
      </c>
      <c r="P187" s="540"/>
      <c r="Q187" s="542"/>
      <c r="R187" s="541"/>
      <c r="S187" s="540"/>
      <c r="T187" s="539"/>
      <c r="U187" s="538"/>
    </row>
    <row r="188" spans="2:21" ht="19.2" customHeight="1" x14ac:dyDescent="0.2">
      <c r="B188" s="197" t="s">
        <v>23</v>
      </c>
      <c r="C188" s="198" t="s">
        <v>315</v>
      </c>
      <c r="D188" s="486" t="s">
        <v>195</v>
      </c>
      <c r="E188" s="199" t="s">
        <v>171</v>
      </c>
      <c r="F188" s="162">
        <v>7</v>
      </c>
      <c r="G188" s="200">
        <v>230</v>
      </c>
      <c r="H188" s="163">
        <v>0.8</v>
      </c>
      <c r="I188" s="164" t="s">
        <v>185</v>
      </c>
      <c r="J188" s="201">
        <v>41</v>
      </c>
      <c r="K188" s="546">
        <v>2024</v>
      </c>
      <c r="L188" s="544">
        <v>217</v>
      </c>
      <c r="M188" s="425" t="s">
        <v>181</v>
      </c>
      <c r="N188" s="544">
        <f t="shared" si="1"/>
        <v>69.44</v>
      </c>
      <c r="O188" s="543">
        <v>0.32</v>
      </c>
      <c r="P188" s="540"/>
      <c r="Q188" s="542"/>
      <c r="R188" s="541"/>
      <c r="S188" s="540"/>
      <c r="T188" s="539"/>
      <c r="U188" s="538"/>
    </row>
    <row r="189" spans="2:21" ht="19.2" customHeight="1" x14ac:dyDescent="0.2">
      <c r="B189" s="197" t="s">
        <v>23</v>
      </c>
      <c r="C189" s="198" t="s">
        <v>315</v>
      </c>
      <c r="D189" s="486" t="s">
        <v>195</v>
      </c>
      <c r="E189" s="199" t="s">
        <v>171</v>
      </c>
      <c r="F189" s="162">
        <v>7</v>
      </c>
      <c r="G189" s="200">
        <v>248</v>
      </c>
      <c r="H189" s="163">
        <v>0.17</v>
      </c>
      <c r="I189" s="164" t="s">
        <v>270</v>
      </c>
      <c r="J189" s="201">
        <v>40</v>
      </c>
      <c r="K189" s="546">
        <v>2024</v>
      </c>
      <c r="L189" s="544">
        <v>35</v>
      </c>
      <c r="M189" s="425" t="s">
        <v>181</v>
      </c>
      <c r="N189" s="544">
        <f t="shared" si="1"/>
        <v>11.200000000000001</v>
      </c>
      <c r="O189" s="543">
        <v>0.32</v>
      </c>
      <c r="P189" s="540"/>
      <c r="Q189" s="542"/>
      <c r="R189" s="541"/>
      <c r="S189" s="540"/>
      <c r="T189" s="539"/>
      <c r="U189" s="538"/>
    </row>
    <row r="190" spans="2:21" ht="19.2" customHeight="1" x14ac:dyDescent="0.2">
      <c r="B190" s="197" t="s">
        <v>23</v>
      </c>
      <c r="C190" s="198" t="s">
        <v>315</v>
      </c>
      <c r="D190" s="486" t="s">
        <v>195</v>
      </c>
      <c r="E190" s="199" t="s">
        <v>171</v>
      </c>
      <c r="F190" s="162">
        <v>7</v>
      </c>
      <c r="G190" s="200">
        <v>212</v>
      </c>
      <c r="H190" s="163">
        <v>1.34</v>
      </c>
      <c r="I190" s="164" t="s">
        <v>187</v>
      </c>
      <c r="J190" s="201">
        <v>46</v>
      </c>
      <c r="K190" s="546">
        <v>2024</v>
      </c>
      <c r="L190" s="544">
        <v>379</v>
      </c>
      <c r="M190" s="425" t="s">
        <v>181</v>
      </c>
      <c r="N190" s="544">
        <f t="shared" si="1"/>
        <v>113.7</v>
      </c>
      <c r="O190" s="543">
        <v>0.3</v>
      </c>
      <c r="P190" s="540"/>
      <c r="Q190" s="542"/>
      <c r="R190" s="541"/>
      <c r="S190" s="540"/>
      <c r="T190" s="539"/>
      <c r="U190" s="538"/>
    </row>
    <row r="191" spans="2:21" ht="19.2" customHeight="1" x14ac:dyDescent="0.2">
      <c r="B191" s="197" t="s">
        <v>23</v>
      </c>
      <c r="C191" s="198" t="s">
        <v>315</v>
      </c>
      <c r="D191" s="486" t="s">
        <v>195</v>
      </c>
      <c r="E191" s="199" t="s">
        <v>171</v>
      </c>
      <c r="F191" s="162">
        <v>6</v>
      </c>
      <c r="G191" s="200">
        <v>36</v>
      </c>
      <c r="H191" s="163">
        <v>1.28</v>
      </c>
      <c r="I191" s="164" t="s">
        <v>269</v>
      </c>
      <c r="J191" s="201">
        <v>37</v>
      </c>
      <c r="K191" s="546">
        <v>2024</v>
      </c>
      <c r="L191" s="544">
        <v>244</v>
      </c>
      <c r="M191" s="425" t="s">
        <v>355</v>
      </c>
      <c r="N191" s="544">
        <f t="shared" si="1"/>
        <v>80.52000000000001</v>
      </c>
      <c r="O191" s="543">
        <v>0.33</v>
      </c>
      <c r="P191" s="540"/>
      <c r="Q191" s="542"/>
      <c r="R191" s="541"/>
      <c r="S191" s="540"/>
      <c r="T191" s="539"/>
      <c r="U191" s="538"/>
    </row>
    <row r="192" spans="2:21" ht="19.2" customHeight="1" x14ac:dyDescent="0.2">
      <c r="B192" s="197" t="s">
        <v>23</v>
      </c>
      <c r="C192" s="198" t="s">
        <v>315</v>
      </c>
      <c r="D192" s="486" t="s">
        <v>195</v>
      </c>
      <c r="E192" s="199" t="s">
        <v>171</v>
      </c>
      <c r="F192" s="162">
        <v>7</v>
      </c>
      <c r="G192" s="200">
        <v>156</v>
      </c>
      <c r="H192" s="163">
        <v>1.04</v>
      </c>
      <c r="I192" s="164" t="s">
        <v>176</v>
      </c>
      <c r="J192" s="201">
        <v>76</v>
      </c>
      <c r="K192" s="546">
        <v>2024</v>
      </c>
      <c r="L192" s="545">
        <v>152</v>
      </c>
      <c r="M192" s="425" t="s">
        <v>181</v>
      </c>
      <c r="N192" s="544">
        <f t="shared" si="1"/>
        <v>47.12</v>
      </c>
      <c r="O192" s="543">
        <v>0.31</v>
      </c>
      <c r="P192" s="540"/>
      <c r="Q192" s="542"/>
      <c r="R192" s="541"/>
      <c r="S192" s="540"/>
      <c r="T192" s="539"/>
      <c r="U192" s="538"/>
    </row>
    <row r="193" spans="2:21" ht="19.2" customHeight="1" x14ac:dyDescent="0.2">
      <c r="B193" s="197" t="s">
        <v>23</v>
      </c>
      <c r="C193" s="198" t="s">
        <v>315</v>
      </c>
      <c r="D193" s="486" t="s">
        <v>195</v>
      </c>
      <c r="E193" s="199" t="s">
        <v>171</v>
      </c>
      <c r="F193" s="162">
        <v>7</v>
      </c>
      <c r="G193" s="200">
        <v>157</v>
      </c>
      <c r="H193" s="163">
        <v>1.1200000000000001</v>
      </c>
      <c r="I193" s="164" t="s">
        <v>176</v>
      </c>
      <c r="J193" s="201">
        <v>71</v>
      </c>
      <c r="K193" s="546">
        <v>2024</v>
      </c>
      <c r="L193" s="545">
        <v>157</v>
      </c>
      <c r="M193" s="425" t="s">
        <v>181</v>
      </c>
      <c r="N193" s="544">
        <f t="shared" si="1"/>
        <v>51.81</v>
      </c>
      <c r="O193" s="543">
        <v>0.33</v>
      </c>
      <c r="P193" s="540"/>
      <c r="Q193" s="542"/>
      <c r="R193" s="541"/>
      <c r="S193" s="540"/>
      <c r="T193" s="539"/>
      <c r="U193" s="538"/>
    </row>
    <row r="194" spans="2:21" ht="19.2" customHeight="1" x14ac:dyDescent="0.2">
      <c r="B194" s="197" t="s">
        <v>23</v>
      </c>
      <c r="C194" s="198" t="s">
        <v>315</v>
      </c>
      <c r="D194" s="486" t="s">
        <v>195</v>
      </c>
      <c r="E194" s="199" t="s">
        <v>171</v>
      </c>
      <c r="F194" s="162">
        <v>8</v>
      </c>
      <c r="G194" s="200">
        <v>13</v>
      </c>
      <c r="H194" s="163">
        <v>0.28000000000000003</v>
      </c>
      <c r="I194" s="164" t="s">
        <v>176</v>
      </c>
      <c r="J194" s="201">
        <v>76</v>
      </c>
      <c r="K194" s="546">
        <v>2024</v>
      </c>
      <c r="L194" s="545">
        <v>41</v>
      </c>
      <c r="M194" s="425" t="s">
        <v>181</v>
      </c>
      <c r="N194" s="544">
        <f t="shared" si="1"/>
        <v>13.530000000000001</v>
      </c>
      <c r="O194" s="543">
        <v>0.33</v>
      </c>
      <c r="P194" s="540"/>
      <c r="Q194" s="542"/>
      <c r="R194" s="541"/>
      <c r="S194" s="540"/>
      <c r="T194" s="539"/>
      <c r="U194" s="538"/>
    </row>
    <row r="195" spans="2:21" ht="19.2" customHeight="1" x14ac:dyDescent="0.2">
      <c r="B195" s="197" t="s">
        <v>23</v>
      </c>
      <c r="C195" s="198" t="s">
        <v>315</v>
      </c>
      <c r="D195" s="486" t="s">
        <v>195</v>
      </c>
      <c r="E195" s="199" t="s">
        <v>171</v>
      </c>
      <c r="F195" s="162">
        <v>7</v>
      </c>
      <c r="G195" s="200">
        <v>34</v>
      </c>
      <c r="H195" s="163">
        <v>0.68</v>
      </c>
      <c r="I195" s="164" t="s">
        <v>176</v>
      </c>
      <c r="J195" s="201">
        <v>72</v>
      </c>
      <c r="K195" s="546">
        <v>2024</v>
      </c>
      <c r="L195" s="545">
        <v>96</v>
      </c>
      <c r="M195" s="425" t="s">
        <v>181</v>
      </c>
      <c r="N195" s="544">
        <f t="shared" si="1"/>
        <v>30.72</v>
      </c>
      <c r="O195" s="543">
        <v>0.32</v>
      </c>
      <c r="P195" s="540"/>
      <c r="Q195" s="542"/>
      <c r="R195" s="541"/>
      <c r="S195" s="540"/>
      <c r="T195" s="539"/>
      <c r="U195" s="538"/>
    </row>
    <row r="196" spans="2:21" ht="19.2" customHeight="1" x14ac:dyDescent="0.2">
      <c r="B196" s="197" t="s">
        <v>23</v>
      </c>
      <c r="C196" s="198" t="s">
        <v>315</v>
      </c>
      <c r="D196" s="486" t="s">
        <v>195</v>
      </c>
      <c r="E196" s="199" t="s">
        <v>171</v>
      </c>
      <c r="F196" s="162">
        <v>7</v>
      </c>
      <c r="G196" s="200">
        <v>154</v>
      </c>
      <c r="H196" s="163">
        <v>2.88</v>
      </c>
      <c r="I196" s="164" t="s">
        <v>176</v>
      </c>
      <c r="J196" s="201">
        <v>71</v>
      </c>
      <c r="K196" s="546">
        <v>2024</v>
      </c>
      <c r="L196" s="545">
        <v>403</v>
      </c>
      <c r="M196" s="425" t="s">
        <v>181</v>
      </c>
      <c r="N196" s="544">
        <f t="shared" si="1"/>
        <v>120.89999999999999</v>
      </c>
      <c r="O196" s="543">
        <v>0.3</v>
      </c>
      <c r="P196" s="540"/>
      <c r="Q196" s="542"/>
      <c r="R196" s="541"/>
      <c r="S196" s="540"/>
      <c r="T196" s="539"/>
      <c r="U196" s="538"/>
    </row>
    <row r="197" spans="2:21" ht="19.2" customHeight="1" x14ac:dyDescent="0.2">
      <c r="B197" s="197" t="s">
        <v>23</v>
      </c>
      <c r="C197" s="198" t="s">
        <v>315</v>
      </c>
      <c r="D197" s="486" t="s">
        <v>195</v>
      </c>
      <c r="E197" s="199" t="s">
        <v>171</v>
      </c>
      <c r="F197" s="162">
        <v>7</v>
      </c>
      <c r="G197" s="200">
        <v>147</v>
      </c>
      <c r="H197" s="163">
        <v>0.32</v>
      </c>
      <c r="I197" s="164" t="s">
        <v>176</v>
      </c>
      <c r="J197" s="201">
        <v>36</v>
      </c>
      <c r="K197" s="546">
        <v>2024</v>
      </c>
      <c r="L197" s="545">
        <v>28</v>
      </c>
      <c r="M197" s="425" t="s">
        <v>181</v>
      </c>
      <c r="N197" s="544">
        <f t="shared" si="1"/>
        <v>7.28</v>
      </c>
      <c r="O197" s="543">
        <v>0.26</v>
      </c>
      <c r="P197" s="540"/>
      <c r="Q197" s="542"/>
      <c r="R197" s="541"/>
      <c r="S197" s="540"/>
      <c r="T197" s="539"/>
      <c r="U197" s="538"/>
    </row>
    <row r="198" spans="2:21" ht="19.2" customHeight="1" x14ac:dyDescent="0.2">
      <c r="B198" s="197" t="s">
        <v>23</v>
      </c>
      <c r="C198" s="198" t="s">
        <v>315</v>
      </c>
      <c r="D198" s="486" t="s">
        <v>195</v>
      </c>
      <c r="E198" s="199" t="s">
        <v>171</v>
      </c>
      <c r="F198" s="162">
        <v>7</v>
      </c>
      <c r="G198" s="200">
        <v>148</v>
      </c>
      <c r="H198" s="163">
        <v>1.44</v>
      </c>
      <c r="I198" s="164" t="s">
        <v>176</v>
      </c>
      <c r="J198" s="201">
        <v>45</v>
      </c>
      <c r="K198" s="546">
        <v>2024</v>
      </c>
      <c r="L198" s="545">
        <v>84</v>
      </c>
      <c r="M198" s="425" t="s">
        <v>181</v>
      </c>
      <c r="N198" s="544">
        <f t="shared" si="1"/>
        <v>27.720000000000002</v>
      </c>
      <c r="O198" s="543">
        <v>0.33</v>
      </c>
      <c r="P198" s="540"/>
      <c r="Q198" s="542"/>
      <c r="R198" s="541"/>
      <c r="S198" s="540"/>
      <c r="T198" s="539"/>
      <c r="U198" s="538"/>
    </row>
    <row r="199" spans="2:21" ht="19.2" customHeight="1" x14ac:dyDescent="0.2">
      <c r="B199" s="197" t="s">
        <v>23</v>
      </c>
      <c r="C199" s="198" t="s">
        <v>315</v>
      </c>
      <c r="D199" s="486" t="s">
        <v>195</v>
      </c>
      <c r="E199" s="199" t="s">
        <v>171</v>
      </c>
      <c r="F199" s="162">
        <v>7</v>
      </c>
      <c r="G199" s="200">
        <v>105</v>
      </c>
      <c r="H199" s="163">
        <v>0.6</v>
      </c>
      <c r="I199" s="164" t="s">
        <v>176</v>
      </c>
      <c r="J199" s="201">
        <v>71</v>
      </c>
      <c r="K199" s="546">
        <v>2024</v>
      </c>
      <c r="L199" s="545">
        <v>84</v>
      </c>
      <c r="M199" s="425" t="s">
        <v>181</v>
      </c>
      <c r="N199" s="544">
        <f t="shared" si="1"/>
        <v>28.560000000000002</v>
      </c>
      <c r="O199" s="543">
        <v>0.34</v>
      </c>
      <c r="P199" s="540"/>
      <c r="Q199" s="542"/>
      <c r="R199" s="541"/>
      <c r="S199" s="540"/>
      <c r="T199" s="539"/>
      <c r="U199" s="538"/>
    </row>
    <row r="200" spans="2:21" ht="19.2" customHeight="1" x14ac:dyDescent="0.2">
      <c r="B200" s="197" t="s">
        <v>23</v>
      </c>
      <c r="C200" s="198" t="s">
        <v>315</v>
      </c>
      <c r="D200" s="486" t="s">
        <v>195</v>
      </c>
      <c r="E200" s="199" t="s">
        <v>171</v>
      </c>
      <c r="F200" s="162">
        <v>7</v>
      </c>
      <c r="G200" s="200">
        <v>153</v>
      </c>
      <c r="H200" s="163">
        <v>0.24</v>
      </c>
      <c r="I200" s="164" t="s">
        <v>176</v>
      </c>
      <c r="J200" s="201">
        <v>71</v>
      </c>
      <c r="K200" s="546">
        <v>2024</v>
      </c>
      <c r="L200" s="545">
        <v>34</v>
      </c>
      <c r="M200" s="425" t="s">
        <v>181</v>
      </c>
      <c r="N200" s="544">
        <f t="shared" si="1"/>
        <v>11.22</v>
      </c>
      <c r="O200" s="543">
        <v>0.33</v>
      </c>
      <c r="P200" s="540"/>
      <c r="Q200" s="542"/>
      <c r="R200" s="541"/>
      <c r="S200" s="540"/>
      <c r="T200" s="539"/>
      <c r="U200" s="538"/>
    </row>
    <row r="201" spans="2:21" ht="19.2" customHeight="1" x14ac:dyDescent="0.2">
      <c r="B201" s="197" t="s">
        <v>23</v>
      </c>
      <c r="C201" s="198" t="s">
        <v>315</v>
      </c>
      <c r="D201" s="486" t="s">
        <v>195</v>
      </c>
      <c r="E201" s="199" t="s">
        <v>171</v>
      </c>
      <c r="F201" s="162">
        <v>7</v>
      </c>
      <c r="G201" s="200">
        <v>227</v>
      </c>
      <c r="H201" s="163">
        <v>0.74</v>
      </c>
      <c r="I201" s="164" t="s">
        <v>176</v>
      </c>
      <c r="J201" s="201">
        <v>72</v>
      </c>
      <c r="K201" s="546">
        <v>2024</v>
      </c>
      <c r="L201" s="545">
        <v>102</v>
      </c>
      <c r="M201" s="425" t="s">
        <v>181</v>
      </c>
      <c r="N201" s="544">
        <f t="shared" si="1"/>
        <v>30.599999999999998</v>
      </c>
      <c r="O201" s="543">
        <v>0.3</v>
      </c>
      <c r="P201" s="540"/>
      <c r="Q201" s="542"/>
      <c r="R201" s="541"/>
      <c r="S201" s="540"/>
      <c r="T201" s="539"/>
      <c r="U201" s="538"/>
    </row>
    <row r="202" spans="2:21" ht="19.2" customHeight="1" x14ac:dyDescent="0.2">
      <c r="B202" s="197" t="s">
        <v>23</v>
      </c>
      <c r="C202" s="198" t="s">
        <v>315</v>
      </c>
      <c r="D202" s="486" t="s">
        <v>195</v>
      </c>
      <c r="E202" s="199" t="s">
        <v>171</v>
      </c>
      <c r="F202" s="162">
        <v>7</v>
      </c>
      <c r="G202" s="200">
        <v>273</v>
      </c>
      <c r="H202" s="163">
        <v>1.4</v>
      </c>
      <c r="I202" s="164" t="s">
        <v>176</v>
      </c>
      <c r="J202" s="201">
        <v>71</v>
      </c>
      <c r="K202" s="546">
        <v>2024</v>
      </c>
      <c r="L202" s="545">
        <v>196</v>
      </c>
      <c r="M202" s="425" t="s">
        <v>181</v>
      </c>
      <c r="N202" s="544">
        <f t="shared" si="1"/>
        <v>50.96</v>
      </c>
      <c r="O202" s="543">
        <v>0.26</v>
      </c>
      <c r="P202" s="540"/>
      <c r="Q202" s="542"/>
      <c r="R202" s="541"/>
      <c r="S202" s="540"/>
      <c r="T202" s="539"/>
      <c r="U202" s="538"/>
    </row>
    <row r="203" spans="2:21" ht="19.2" customHeight="1" x14ac:dyDescent="0.2">
      <c r="B203" s="197" t="s">
        <v>23</v>
      </c>
      <c r="C203" s="198" t="s">
        <v>315</v>
      </c>
      <c r="D203" s="486" t="s">
        <v>195</v>
      </c>
      <c r="E203" s="199" t="s">
        <v>171</v>
      </c>
      <c r="F203" s="162">
        <v>7</v>
      </c>
      <c r="G203" s="200">
        <v>152</v>
      </c>
      <c r="H203" s="163">
        <v>2.08</v>
      </c>
      <c r="I203" s="164" t="s">
        <v>176</v>
      </c>
      <c r="J203" s="201">
        <v>38</v>
      </c>
      <c r="K203" s="546">
        <v>2024</v>
      </c>
      <c r="L203" s="545">
        <v>162</v>
      </c>
      <c r="M203" s="425" t="s">
        <v>181</v>
      </c>
      <c r="N203" s="544">
        <f t="shared" si="1"/>
        <v>55.080000000000005</v>
      </c>
      <c r="O203" s="543">
        <v>0.34</v>
      </c>
      <c r="P203" s="540"/>
      <c r="Q203" s="542"/>
      <c r="R203" s="541"/>
      <c r="S203" s="540"/>
      <c r="T203" s="539"/>
      <c r="U203" s="538"/>
    </row>
    <row r="204" spans="2:21" ht="19.2" customHeight="1" x14ac:dyDescent="0.2">
      <c r="B204" s="197" t="s">
        <v>23</v>
      </c>
      <c r="C204" s="198" t="s">
        <v>315</v>
      </c>
      <c r="D204" s="486" t="s">
        <v>195</v>
      </c>
      <c r="E204" s="199" t="s">
        <v>171</v>
      </c>
      <c r="F204" s="162">
        <v>7</v>
      </c>
      <c r="G204" s="200">
        <v>159</v>
      </c>
      <c r="H204" s="163">
        <v>2.16</v>
      </c>
      <c r="I204" s="164" t="s">
        <v>176</v>
      </c>
      <c r="J204" s="201">
        <v>71</v>
      </c>
      <c r="K204" s="546">
        <v>2024</v>
      </c>
      <c r="L204" s="545">
        <v>302</v>
      </c>
      <c r="M204" s="425" t="s">
        <v>181</v>
      </c>
      <c r="N204" s="544">
        <f t="shared" si="1"/>
        <v>90.6</v>
      </c>
      <c r="O204" s="543">
        <v>0.3</v>
      </c>
      <c r="P204" s="540"/>
      <c r="Q204" s="542"/>
      <c r="R204" s="541"/>
      <c r="S204" s="540"/>
      <c r="T204" s="539"/>
      <c r="U204" s="538"/>
    </row>
    <row r="205" spans="2:21" ht="19.2" customHeight="1" x14ac:dyDescent="0.2">
      <c r="B205" s="197" t="s">
        <v>23</v>
      </c>
      <c r="C205" s="198" t="s">
        <v>315</v>
      </c>
      <c r="D205" s="486" t="s">
        <v>195</v>
      </c>
      <c r="E205" s="199" t="s">
        <v>171</v>
      </c>
      <c r="F205" s="162">
        <v>7</v>
      </c>
      <c r="G205" s="200">
        <v>277</v>
      </c>
      <c r="H205" s="163">
        <v>1.1599999999999999</v>
      </c>
      <c r="I205" s="164" t="s">
        <v>176</v>
      </c>
      <c r="J205" s="201">
        <v>51</v>
      </c>
      <c r="K205" s="546">
        <v>2024</v>
      </c>
      <c r="L205" s="545">
        <v>93</v>
      </c>
      <c r="M205" s="425" t="s">
        <v>181</v>
      </c>
      <c r="N205" s="544">
        <f t="shared" si="1"/>
        <v>24.18</v>
      </c>
      <c r="O205" s="543">
        <v>0.26</v>
      </c>
      <c r="P205" s="540"/>
      <c r="Q205" s="542"/>
      <c r="R205" s="541"/>
      <c r="S205" s="540"/>
      <c r="T205" s="539"/>
      <c r="U205" s="538"/>
    </row>
    <row r="206" spans="2:21" ht="19.2" customHeight="1" x14ac:dyDescent="0.2">
      <c r="B206" s="197" t="s">
        <v>23</v>
      </c>
      <c r="C206" s="198" t="s">
        <v>315</v>
      </c>
      <c r="D206" s="486" t="s">
        <v>195</v>
      </c>
      <c r="E206" s="199" t="s">
        <v>171</v>
      </c>
      <c r="F206" s="162">
        <v>7</v>
      </c>
      <c r="G206" s="200">
        <v>104</v>
      </c>
      <c r="H206" s="163">
        <v>2.36</v>
      </c>
      <c r="I206" s="164" t="s">
        <v>176</v>
      </c>
      <c r="J206" s="201">
        <v>71</v>
      </c>
      <c r="K206" s="546">
        <v>2024</v>
      </c>
      <c r="L206" s="545">
        <v>330</v>
      </c>
      <c r="M206" s="425" t="s">
        <v>181</v>
      </c>
      <c r="N206" s="544">
        <f t="shared" si="1"/>
        <v>105.60000000000001</v>
      </c>
      <c r="O206" s="543">
        <v>0.32</v>
      </c>
      <c r="P206" s="540"/>
      <c r="Q206" s="542"/>
      <c r="R206" s="541"/>
      <c r="S206" s="540"/>
      <c r="T206" s="539"/>
      <c r="U206" s="538"/>
    </row>
    <row r="207" spans="2:21" ht="19.2" customHeight="1" x14ac:dyDescent="0.2">
      <c r="B207" s="197" t="s">
        <v>23</v>
      </c>
      <c r="C207" s="198" t="s">
        <v>315</v>
      </c>
      <c r="D207" s="486" t="s">
        <v>195</v>
      </c>
      <c r="E207" s="199" t="s">
        <v>171</v>
      </c>
      <c r="F207" s="162">
        <v>7</v>
      </c>
      <c r="G207" s="200">
        <v>232</v>
      </c>
      <c r="H207" s="163">
        <v>0.92</v>
      </c>
      <c r="I207" s="164" t="s">
        <v>176</v>
      </c>
      <c r="J207" s="201">
        <v>71</v>
      </c>
      <c r="K207" s="546">
        <v>2024</v>
      </c>
      <c r="L207" s="545">
        <v>129</v>
      </c>
      <c r="M207" s="425" t="s">
        <v>181</v>
      </c>
      <c r="N207" s="544">
        <f t="shared" si="1"/>
        <v>36.120000000000005</v>
      </c>
      <c r="O207" s="543">
        <v>0.28000000000000003</v>
      </c>
      <c r="P207" s="540"/>
      <c r="Q207" s="542"/>
      <c r="R207" s="541"/>
      <c r="S207" s="540"/>
      <c r="T207" s="539"/>
      <c r="U207" s="538"/>
    </row>
    <row r="208" spans="2:21" ht="19.2" customHeight="1" x14ac:dyDescent="0.2">
      <c r="B208" s="197" t="s">
        <v>23</v>
      </c>
      <c r="C208" s="198" t="s">
        <v>315</v>
      </c>
      <c r="D208" s="486" t="s">
        <v>195</v>
      </c>
      <c r="E208" s="199" t="s">
        <v>171</v>
      </c>
      <c r="F208" s="162">
        <v>7</v>
      </c>
      <c r="G208" s="200">
        <v>160</v>
      </c>
      <c r="H208" s="163">
        <v>1.08</v>
      </c>
      <c r="I208" s="164" t="s">
        <v>176</v>
      </c>
      <c r="J208" s="201">
        <v>71</v>
      </c>
      <c r="K208" s="546">
        <v>2024</v>
      </c>
      <c r="L208" s="545">
        <v>151</v>
      </c>
      <c r="M208" s="425" t="s">
        <v>181</v>
      </c>
      <c r="N208" s="544">
        <f t="shared" si="1"/>
        <v>49.830000000000005</v>
      </c>
      <c r="O208" s="543">
        <v>0.33</v>
      </c>
      <c r="P208" s="540"/>
      <c r="Q208" s="542"/>
      <c r="R208" s="541"/>
      <c r="S208" s="540"/>
      <c r="T208" s="539"/>
      <c r="U208" s="538"/>
    </row>
    <row r="209" spans="2:21" ht="19.2" customHeight="1" x14ac:dyDescent="0.2">
      <c r="B209" s="537" t="s">
        <v>23</v>
      </c>
      <c r="C209" s="536" t="s">
        <v>315</v>
      </c>
      <c r="D209" s="535" t="s">
        <v>196</v>
      </c>
      <c r="E209" s="528" t="s">
        <v>160</v>
      </c>
      <c r="F209" s="116" t="s">
        <v>214</v>
      </c>
      <c r="G209" s="117" t="s">
        <v>332</v>
      </c>
      <c r="H209" s="124">
        <v>1.1399999999999999</v>
      </c>
      <c r="I209" s="119" t="s">
        <v>140</v>
      </c>
      <c r="J209" s="527">
        <v>57</v>
      </c>
      <c r="K209" s="526"/>
      <c r="L209" s="525"/>
      <c r="M209" s="119"/>
      <c r="N209" s="525"/>
      <c r="O209" s="126"/>
      <c r="P209" s="136">
        <v>2021</v>
      </c>
      <c r="Q209" s="120" t="s">
        <v>140</v>
      </c>
      <c r="R209" s="524">
        <v>2000</v>
      </c>
      <c r="S209" s="136"/>
      <c r="T209" s="126"/>
      <c r="U209" s="132" t="s">
        <v>159</v>
      </c>
    </row>
    <row r="210" spans="2:21" ht="19.2" customHeight="1" x14ac:dyDescent="0.2">
      <c r="B210" s="269" t="s">
        <v>23</v>
      </c>
      <c r="C210" s="266" t="s">
        <v>315</v>
      </c>
      <c r="D210" s="273" t="s">
        <v>196</v>
      </c>
      <c r="E210" s="528" t="s">
        <v>160</v>
      </c>
      <c r="F210" s="116" t="s">
        <v>214</v>
      </c>
      <c r="G210" s="117" t="s">
        <v>222</v>
      </c>
      <c r="H210" s="124">
        <v>0.94</v>
      </c>
      <c r="I210" s="119" t="s">
        <v>140</v>
      </c>
      <c r="J210" s="527">
        <v>50</v>
      </c>
      <c r="K210" s="526"/>
      <c r="L210" s="525"/>
      <c r="M210" s="119"/>
      <c r="N210" s="525"/>
      <c r="O210" s="126"/>
      <c r="P210" s="136">
        <v>2021</v>
      </c>
      <c r="Q210" s="120" t="s">
        <v>140</v>
      </c>
      <c r="R210" s="524">
        <v>2000</v>
      </c>
      <c r="S210" s="136"/>
      <c r="T210" s="126"/>
      <c r="U210" s="132" t="s">
        <v>159</v>
      </c>
    </row>
    <row r="211" spans="2:21" ht="19.2" customHeight="1" x14ac:dyDescent="0.2">
      <c r="B211" s="269" t="s">
        <v>23</v>
      </c>
      <c r="C211" s="266" t="s">
        <v>315</v>
      </c>
      <c r="D211" s="273" t="s">
        <v>196</v>
      </c>
      <c r="E211" s="528" t="s">
        <v>160</v>
      </c>
      <c r="F211" s="116" t="s">
        <v>214</v>
      </c>
      <c r="G211" s="117" t="s">
        <v>167</v>
      </c>
      <c r="H211" s="124">
        <v>0.67</v>
      </c>
      <c r="I211" s="119" t="s">
        <v>140</v>
      </c>
      <c r="J211" s="527">
        <v>57</v>
      </c>
      <c r="K211" s="526"/>
      <c r="L211" s="525"/>
      <c r="M211" s="119"/>
      <c r="N211" s="525"/>
      <c r="O211" s="126"/>
      <c r="P211" s="136">
        <v>2021</v>
      </c>
      <c r="Q211" s="120" t="s">
        <v>140</v>
      </c>
      <c r="R211" s="524">
        <v>2000</v>
      </c>
      <c r="S211" s="136"/>
      <c r="T211" s="126"/>
      <c r="U211" s="132" t="s">
        <v>159</v>
      </c>
    </row>
    <row r="212" spans="2:21" ht="19.2" customHeight="1" x14ac:dyDescent="0.2">
      <c r="B212" s="269" t="s">
        <v>23</v>
      </c>
      <c r="C212" s="266" t="s">
        <v>315</v>
      </c>
      <c r="D212" s="273" t="s">
        <v>196</v>
      </c>
      <c r="E212" s="528" t="s">
        <v>160</v>
      </c>
      <c r="F212" s="116" t="s">
        <v>322</v>
      </c>
      <c r="G212" s="117" t="s">
        <v>321</v>
      </c>
      <c r="H212" s="124">
        <v>0.87</v>
      </c>
      <c r="I212" s="119" t="s">
        <v>140</v>
      </c>
      <c r="J212" s="527">
        <v>50</v>
      </c>
      <c r="K212" s="526"/>
      <c r="L212" s="525"/>
      <c r="M212" s="119"/>
      <c r="N212" s="525"/>
      <c r="O212" s="126"/>
      <c r="P212" s="136">
        <v>2021</v>
      </c>
      <c r="Q212" s="120" t="s">
        <v>140</v>
      </c>
      <c r="R212" s="524">
        <v>2000</v>
      </c>
      <c r="S212" s="136"/>
      <c r="T212" s="126"/>
      <c r="U212" s="132" t="s">
        <v>159</v>
      </c>
    </row>
    <row r="213" spans="2:21" ht="19.2" customHeight="1" x14ac:dyDescent="0.2">
      <c r="B213" s="269" t="s">
        <v>23</v>
      </c>
      <c r="C213" s="266" t="s">
        <v>315</v>
      </c>
      <c r="D213" s="273" t="s">
        <v>196</v>
      </c>
      <c r="E213" s="528" t="s">
        <v>160</v>
      </c>
      <c r="F213" s="116" t="s">
        <v>322</v>
      </c>
      <c r="G213" s="117" t="s">
        <v>323</v>
      </c>
      <c r="H213" s="124">
        <v>2.21</v>
      </c>
      <c r="I213" s="119" t="s">
        <v>140</v>
      </c>
      <c r="J213" s="527">
        <v>54</v>
      </c>
      <c r="K213" s="526"/>
      <c r="L213" s="525"/>
      <c r="M213" s="119"/>
      <c r="N213" s="525"/>
      <c r="O213" s="126"/>
      <c r="P213" s="136">
        <v>2021</v>
      </c>
      <c r="Q213" s="120" t="s">
        <v>140</v>
      </c>
      <c r="R213" s="524">
        <v>2000</v>
      </c>
      <c r="S213" s="136"/>
      <c r="T213" s="126"/>
      <c r="U213" s="132" t="s">
        <v>159</v>
      </c>
    </row>
    <row r="214" spans="2:21" ht="19.2" customHeight="1" x14ac:dyDescent="0.2">
      <c r="B214" s="269" t="s">
        <v>23</v>
      </c>
      <c r="C214" s="266" t="s">
        <v>315</v>
      </c>
      <c r="D214" s="273" t="s">
        <v>196</v>
      </c>
      <c r="E214" s="528" t="s">
        <v>160</v>
      </c>
      <c r="F214" s="116" t="s">
        <v>257</v>
      </c>
      <c r="G214" s="117" t="s">
        <v>334</v>
      </c>
      <c r="H214" s="124">
        <v>2.7</v>
      </c>
      <c r="I214" s="119"/>
      <c r="J214" s="527">
        <v>9</v>
      </c>
      <c r="K214" s="526"/>
      <c r="L214" s="525"/>
      <c r="M214" s="119"/>
      <c r="N214" s="525"/>
      <c r="O214" s="126"/>
      <c r="P214" s="136">
        <v>2021</v>
      </c>
      <c r="Q214" s="120" t="s">
        <v>313</v>
      </c>
      <c r="R214" s="524">
        <v>1840</v>
      </c>
      <c r="S214" s="136"/>
      <c r="T214" s="126"/>
      <c r="U214" s="132"/>
    </row>
    <row r="215" spans="2:21" ht="19.2" customHeight="1" x14ac:dyDescent="0.2">
      <c r="B215" s="269" t="s">
        <v>23</v>
      </c>
      <c r="C215" s="266" t="s">
        <v>315</v>
      </c>
      <c r="D215" s="273" t="s">
        <v>196</v>
      </c>
      <c r="E215" s="528" t="s">
        <v>160</v>
      </c>
      <c r="F215" s="116" t="s">
        <v>324</v>
      </c>
      <c r="G215" s="117" t="s">
        <v>325</v>
      </c>
      <c r="H215" s="124">
        <v>3.48</v>
      </c>
      <c r="I215" s="119" t="s">
        <v>124</v>
      </c>
      <c r="J215" s="527">
        <v>61</v>
      </c>
      <c r="K215" s="526"/>
      <c r="L215" s="525"/>
      <c r="M215" s="119"/>
      <c r="N215" s="525"/>
      <c r="O215" s="126"/>
      <c r="P215" s="136">
        <v>2021</v>
      </c>
      <c r="Q215" s="120" t="s">
        <v>140</v>
      </c>
      <c r="R215" s="524">
        <v>2000</v>
      </c>
      <c r="S215" s="136"/>
      <c r="T215" s="126"/>
      <c r="U215" s="132" t="s">
        <v>159</v>
      </c>
    </row>
    <row r="216" spans="2:21" ht="19.2" customHeight="1" x14ac:dyDescent="0.2">
      <c r="B216" s="269" t="s">
        <v>23</v>
      </c>
      <c r="C216" s="266" t="s">
        <v>315</v>
      </c>
      <c r="D216" s="273" t="s">
        <v>196</v>
      </c>
      <c r="E216" s="528" t="s">
        <v>160</v>
      </c>
      <c r="F216" s="116" t="s">
        <v>324</v>
      </c>
      <c r="G216" s="117" t="s">
        <v>223</v>
      </c>
      <c r="H216" s="124">
        <v>2.27</v>
      </c>
      <c r="I216" s="119" t="s">
        <v>263</v>
      </c>
      <c r="J216" s="527">
        <v>61</v>
      </c>
      <c r="K216" s="526"/>
      <c r="L216" s="525"/>
      <c r="M216" s="119"/>
      <c r="N216" s="525"/>
      <c r="O216" s="126"/>
      <c r="P216" s="136">
        <v>2021</v>
      </c>
      <c r="Q216" s="120" t="s">
        <v>140</v>
      </c>
      <c r="R216" s="524">
        <v>2000</v>
      </c>
      <c r="S216" s="136"/>
      <c r="T216" s="126"/>
      <c r="U216" s="132" t="s">
        <v>159</v>
      </c>
    </row>
    <row r="217" spans="2:21" ht="19.2" customHeight="1" x14ac:dyDescent="0.2">
      <c r="B217" s="269" t="s">
        <v>23</v>
      </c>
      <c r="C217" s="266" t="s">
        <v>315</v>
      </c>
      <c r="D217" s="273" t="s">
        <v>196</v>
      </c>
      <c r="E217" s="528" t="s">
        <v>160</v>
      </c>
      <c r="F217" s="116" t="s">
        <v>288</v>
      </c>
      <c r="G217" s="117" t="s">
        <v>295</v>
      </c>
      <c r="H217" s="124">
        <v>2.68</v>
      </c>
      <c r="I217" s="119" t="s">
        <v>124</v>
      </c>
      <c r="J217" s="527">
        <v>56</v>
      </c>
      <c r="K217" s="526"/>
      <c r="L217" s="525"/>
      <c r="M217" s="119"/>
      <c r="N217" s="525"/>
      <c r="O217" s="126"/>
      <c r="P217" s="136">
        <v>2021</v>
      </c>
      <c r="Q217" s="120" t="s">
        <v>140</v>
      </c>
      <c r="R217" s="524">
        <v>2000</v>
      </c>
      <c r="S217" s="136"/>
      <c r="T217" s="126"/>
      <c r="U217" s="132" t="s">
        <v>159</v>
      </c>
    </row>
    <row r="218" spans="2:21" ht="19.2" customHeight="1" x14ac:dyDescent="0.2">
      <c r="B218" s="269" t="s">
        <v>23</v>
      </c>
      <c r="C218" s="266" t="s">
        <v>315</v>
      </c>
      <c r="D218" s="273" t="s">
        <v>196</v>
      </c>
      <c r="E218" s="528" t="s">
        <v>160</v>
      </c>
      <c r="F218" s="116" t="s">
        <v>173</v>
      </c>
      <c r="G218" s="117" t="s">
        <v>211</v>
      </c>
      <c r="H218" s="124">
        <v>1.62</v>
      </c>
      <c r="I218" s="119" t="s">
        <v>148</v>
      </c>
      <c r="J218" s="527">
        <v>63</v>
      </c>
      <c r="K218" s="526"/>
      <c r="L218" s="525"/>
      <c r="M218" s="119"/>
      <c r="N218" s="525"/>
      <c r="O218" s="126"/>
      <c r="P218" s="136">
        <v>2021</v>
      </c>
      <c r="Q218" s="120" t="s">
        <v>140</v>
      </c>
      <c r="R218" s="524">
        <v>2000</v>
      </c>
      <c r="S218" s="136"/>
      <c r="T218" s="126"/>
      <c r="U218" s="132" t="s">
        <v>159</v>
      </c>
    </row>
    <row r="219" spans="2:21" ht="19.2" customHeight="1" x14ac:dyDescent="0.2">
      <c r="B219" s="269" t="s">
        <v>23</v>
      </c>
      <c r="C219" s="266" t="s">
        <v>315</v>
      </c>
      <c r="D219" s="273" t="s">
        <v>196</v>
      </c>
      <c r="E219" s="528" t="s">
        <v>160</v>
      </c>
      <c r="F219" s="116" t="s">
        <v>253</v>
      </c>
      <c r="G219" s="117" t="s">
        <v>330</v>
      </c>
      <c r="H219" s="124">
        <v>2.2599999999999998</v>
      </c>
      <c r="I219" s="119"/>
      <c r="J219" s="527">
        <v>2</v>
      </c>
      <c r="K219" s="526"/>
      <c r="L219" s="525"/>
      <c r="M219" s="119"/>
      <c r="N219" s="525"/>
      <c r="O219" s="126"/>
      <c r="P219" s="136">
        <v>2021</v>
      </c>
      <c r="Q219" s="120" t="s">
        <v>144</v>
      </c>
      <c r="R219" s="524">
        <v>1810</v>
      </c>
      <c r="S219" s="136"/>
      <c r="T219" s="126"/>
      <c r="U219" s="132" t="s">
        <v>354</v>
      </c>
    </row>
    <row r="220" spans="2:21" ht="19.2" customHeight="1" x14ac:dyDescent="0.2">
      <c r="B220" s="269" t="s">
        <v>23</v>
      </c>
      <c r="C220" s="266" t="s">
        <v>315</v>
      </c>
      <c r="D220" s="273" t="s">
        <v>196</v>
      </c>
      <c r="E220" s="528" t="s">
        <v>160</v>
      </c>
      <c r="F220" s="116" t="s">
        <v>281</v>
      </c>
      <c r="G220" s="117" t="s">
        <v>162</v>
      </c>
      <c r="H220" s="124">
        <v>1.8</v>
      </c>
      <c r="I220" s="119" t="s">
        <v>144</v>
      </c>
      <c r="J220" s="527">
        <v>56</v>
      </c>
      <c r="K220" s="526"/>
      <c r="L220" s="525"/>
      <c r="M220" s="119"/>
      <c r="N220" s="525"/>
      <c r="O220" s="126"/>
      <c r="P220" s="136">
        <v>2021</v>
      </c>
      <c r="Q220" s="120" t="s">
        <v>144</v>
      </c>
      <c r="R220" s="524">
        <v>1910</v>
      </c>
      <c r="S220" s="136"/>
      <c r="T220" s="126"/>
      <c r="U220" s="132" t="s">
        <v>353</v>
      </c>
    </row>
    <row r="221" spans="2:21" ht="19.2" customHeight="1" x14ac:dyDescent="0.2">
      <c r="B221" s="269" t="s">
        <v>23</v>
      </c>
      <c r="C221" s="266" t="s">
        <v>315</v>
      </c>
      <c r="D221" s="273" t="s">
        <v>196</v>
      </c>
      <c r="E221" s="528" t="s">
        <v>160</v>
      </c>
      <c r="F221" s="116" t="s">
        <v>281</v>
      </c>
      <c r="G221" s="117" t="s">
        <v>327</v>
      </c>
      <c r="H221" s="124">
        <v>2.2599999999999998</v>
      </c>
      <c r="I221" s="119"/>
      <c r="J221" s="527">
        <v>2</v>
      </c>
      <c r="K221" s="526"/>
      <c r="L221" s="525"/>
      <c r="M221" s="119"/>
      <c r="N221" s="525"/>
      <c r="O221" s="126"/>
      <c r="P221" s="136">
        <v>2021</v>
      </c>
      <c r="Q221" s="120" t="s">
        <v>144</v>
      </c>
      <c r="R221" s="524">
        <v>1910</v>
      </c>
      <c r="S221" s="136"/>
      <c r="T221" s="126"/>
      <c r="U221" s="132" t="s">
        <v>353</v>
      </c>
    </row>
    <row r="222" spans="2:21" ht="19.2" customHeight="1" x14ac:dyDescent="0.2">
      <c r="B222" s="269" t="s">
        <v>23</v>
      </c>
      <c r="C222" s="266" t="s">
        <v>315</v>
      </c>
      <c r="D222" s="273" t="s">
        <v>195</v>
      </c>
      <c r="E222" s="528" t="s">
        <v>160</v>
      </c>
      <c r="F222" s="116" t="s">
        <v>288</v>
      </c>
      <c r="G222" s="117" t="s">
        <v>320</v>
      </c>
      <c r="H222" s="124">
        <v>0.84</v>
      </c>
      <c r="I222" s="119" t="s">
        <v>140</v>
      </c>
      <c r="J222" s="527"/>
      <c r="K222" s="526"/>
      <c r="L222" s="525"/>
      <c r="M222" s="119"/>
      <c r="N222" s="525"/>
      <c r="O222" s="126"/>
      <c r="P222" s="136">
        <v>2022</v>
      </c>
      <c r="Q222" s="120" t="s">
        <v>140</v>
      </c>
      <c r="R222" s="524">
        <v>2000</v>
      </c>
      <c r="S222" s="136"/>
      <c r="T222" s="126"/>
      <c r="U222" s="132" t="s">
        <v>159</v>
      </c>
    </row>
    <row r="223" spans="2:21" ht="19.2" customHeight="1" x14ac:dyDescent="0.2">
      <c r="B223" s="269" t="s">
        <v>23</v>
      </c>
      <c r="C223" s="266" t="s">
        <v>315</v>
      </c>
      <c r="D223" s="273" t="s">
        <v>195</v>
      </c>
      <c r="E223" s="528" t="s">
        <v>160</v>
      </c>
      <c r="F223" s="116" t="s">
        <v>288</v>
      </c>
      <c r="G223" s="117" t="s">
        <v>257</v>
      </c>
      <c r="H223" s="124">
        <v>3.18</v>
      </c>
      <c r="I223" s="119" t="s">
        <v>140</v>
      </c>
      <c r="J223" s="527"/>
      <c r="K223" s="526"/>
      <c r="L223" s="525"/>
      <c r="M223" s="119"/>
      <c r="N223" s="525"/>
      <c r="O223" s="126"/>
      <c r="P223" s="136">
        <v>2022</v>
      </c>
      <c r="Q223" s="120" t="s">
        <v>140</v>
      </c>
      <c r="R223" s="524">
        <v>2000</v>
      </c>
      <c r="S223" s="136"/>
      <c r="T223" s="126"/>
      <c r="U223" s="132" t="s">
        <v>347</v>
      </c>
    </row>
    <row r="224" spans="2:21" ht="19.2" customHeight="1" x14ac:dyDescent="0.2">
      <c r="B224" s="269" t="s">
        <v>23</v>
      </c>
      <c r="C224" s="266" t="s">
        <v>315</v>
      </c>
      <c r="D224" s="273" t="s">
        <v>195</v>
      </c>
      <c r="E224" s="528" t="s">
        <v>160</v>
      </c>
      <c r="F224" s="116" t="s">
        <v>256</v>
      </c>
      <c r="G224" s="117" t="s">
        <v>326</v>
      </c>
      <c r="H224" s="124">
        <v>2.8</v>
      </c>
      <c r="I224" s="119" t="s">
        <v>140</v>
      </c>
      <c r="J224" s="527"/>
      <c r="K224" s="526"/>
      <c r="L224" s="525"/>
      <c r="M224" s="119"/>
      <c r="N224" s="525"/>
      <c r="O224" s="126"/>
      <c r="P224" s="136">
        <v>2022</v>
      </c>
      <c r="Q224" s="120" t="s">
        <v>140</v>
      </c>
      <c r="R224" s="524">
        <v>2272</v>
      </c>
      <c r="S224" s="136"/>
      <c r="T224" s="126"/>
      <c r="U224" s="132" t="s">
        <v>347</v>
      </c>
    </row>
    <row r="225" spans="2:21" ht="19.2" customHeight="1" x14ac:dyDescent="0.2">
      <c r="B225" s="269" t="s">
        <v>23</v>
      </c>
      <c r="C225" s="266" t="s">
        <v>315</v>
      </c>
      <c r="D225" s="273" t="s">
        <v>195</v>
      </c>
      <c r="E225" s="528" t="s">
        <v>160</v>
      </c>
      <c r="F225" s="116" t="s">
        <v>256</v>
      </c>
      <c r="G225" s="117" t="s">
        <v>258</v>
      </c>
      <c r="H225" s="124">
        <v>2.72</v>
      </c>
      <c r="I225" s="119" t="s">
        <v>140</v>
      </c>
      <c r="J225" s="527"/>
      <c r="K225" s="526"/>
      <c r="L225" s="525"/>
      <c r="M225" s="119"/>
      <c r="N225" s="525"/>
      <c r="O225" s="126"/>
      <c r="P225" s="136">
        <v>2022</v>
      </c>
      <c r="Q225" s="120" t="s">
        <v>140</v>
      </c>
      <c r="R225" s="524">
        <v>2273</v>
      </c>
      <c r="S225" s="136"/>
      <c r="T225" s="126"/>
      <c r="U225" s="132" t="s">
        <v>159</v>
      </c>
    </row>
    <row r="226" spans="2:21" ht="19.2" customHeight="1" x14ac:dyDescent="0.2">
      <c r="B226" s="269" t="s">
        <v>23</v>
      </c>
      <c r="C226" s="266" t="s">
        <v>315</v>
      </c>
      <c r="D226" s="273" t="s">
        <v>195</v>
      </c>
      <c r="E226" s="528" t="s">
        <v>160</v>
      </c>
      <c r="F226" s="116" t="s">
        <v>214</v>
      </c>
      <c r="G226" s="117" t="s">
        <v>168</v>
      </c>
      <c r="H226" s="124">
        <v>1.1599999999999999</v>
      </c>
      <c r="I226" s="119" t="s">
        <v>140</v>
      </c>
      <c r="J226" s="527"/>
      <c r="K226" s="526"/>
      <c r="L226" s="525"/>
      <c r="M226" s="119"/>
      <c r="N226" s="525"/>
      <c r="O226" s="126"/>
      <c r="P226" s="136">
        <v>2022</v>
      </c>
      <c r="Q226" s="120" t="s">
        <v>140</v>
      </c>
      <c r="R226" s="524">
        <v>2000</v>
      </c>
      <c r="S226" s="136"/>
      <c r="T226" s="126"/>
      <c r="U226" s="132" t="s">
        <v>347</v>
      </c>
    </row>
    <row r="227" spans="2:21" ht="19.2" customHeight="1" x14ac:dyDescent="0.2">
      <c r="B227" s="269" t="s">
        <v>23</v>
      </c>
      <c r="C227" s="266" t="s">
        <v>315</v>
      </c>
      <c r="D227" s="273" t="s">
        <v>195</v>
      </c>
      <c r="E227" s="528" t="s">
        <v>160</v>
      </c>
      <c r="F227" s="116" t="s">
        <v>211</v>
      </c>
      <c r="G227" s="117" t="s">
        <v>257</v>
      </c>
      <c r="H227" s="124">
        <v>1.79</v>
      </c>
      <c r="I227" s="119" t="s">
        <v>144</v>
      </c>
      <c r="J227" s="527"/>
      <c r="K227" s="526"/>
      <c r="L227" s="525"/>
      <c r="M227" s="119"/>
      <c r="N227" s="525"/>
      <c r="O227" s="126"/>
      <c r="P227" s="136">
        <v>2022</v>
      </c>
      <c r="Q227" s="120" t="s">
        <v>144</v>
      </c>
      <c r="R227" s="524">
        <v>2000</v>
      </c>
      <c r="S227" s="136"/>
      <c r="T227" s="126"/>
      <c r="U227" s="132" t="s">
        <v>347</v>
      </c>
    </row>
    <row r="228" spans="2:21" ht="19.2" customHeight="1" x14ac:dyDescent="0.2">
      <c r="B228" s="269" t="s">
        <v>23</v>
      </c>
      <c r="C228" s="266" t="s">
        <v>315</v>
      </c>
      <c r="D228" s="273" t="s">
        <v>195</v>
      </c>
      <c r="E228" s="528" t="s">
        <v>160</v>
      </c>
      <c r="F228" s="116" t="s">
        <v>288</v>
      </c>
      <c r="G228" s="117" t="s">
        <v>255</v>
      </c>
      <c r="H228" s="124">
        <v>1.62</v>
      </c>
      <c r="I228" s="119" t="s">
        <v>144</v>
      </c>
      <c r="J228" s="527"/>
      <c r="K228" s="526"/>
      <c r="L228" s="525"/>
      <c r="M228" s="119"/>
      <c r="N228" s="525"/>
      <c r="O228" s="126"/>
      <c r="P228" s="136">
        <v>2022</v>
      </c>
      <c r="Q228" s="120" t="s">
        <v>144</v>
      </c>
      <c r="R228" s="524">
        <v>2000</v>
      </c>
      <c r="S228" s="136"/>
      <c r="T228" s="126"/>
      <c r="U228" s="132" t="s">
        <v>347</v>
      </c>
    </row>
    <row r="229" spans="2:21" ht="19.2" customHeight="1" x14ac:dyDescent="0.2">
      <c r="B229" s="269" t="s">
        <v>23</v>
      </c>
      <c r="C229" s="266" t="s">
        <v>315</v>
      </c>
      <c r="D229" s="273" t="s">
        <v>195</v>
      </c>
      <c r="E229" s="528" t="s">
        <v>160</v>
      </c>
      <c r="F229" s="116" t="s">
        <v>211</v>
      </c>
      <c r="G229" s="117" t="s">
        <v>259</v>
      </c>
      <c r="H229" s="124">
        <v>1.42</v>
      </c>
      <c r="I229" s="119" t="s">
        <v>144</v>
      </c>
      <c r="J229" s="527"/>
      <c r="K229" s="526"/>
      <c r="L229" s="525"/>
      <c r="M229" s="119"/>
      <c r="N229" s="525"/>
      <c r="O229" s="126"/>
      <c r="P229" s="136">
        <v>2022</v>
      </c>
      <c r="Q229" s="120" t="s">
        <v>144</v>
      </c>
      <c r="R229" s="524">
        <v>2000</v>
      </c>
      <c r="S229" s="136"/>
      <c r="T229" s="126"/>
      <c r="U229" s="132" t="s">
        <v>347</v>
      </c>
    </row>
    <row r="230" spans="2:21" ht="19.2" customHeight="1" x14ac:dyDescent="0.2">
      <c r="B230" s="269" t="s">
        <v>23</v>
      </c>
      <c r="C230" s="266" t="s">
        <v>315</v>
      </c>
      <c r="D230" s="273" t="s">
        <v>195</v>
      </c>
      <c r="E230" s="528" t="s">
        <v>160</v>
      </c>
      <c r="F230" s="116" t="s">
        <v>211</v>
      </c>
      <c r="G230" s="117" t="s">
        <v>226</v>
      </c>
      <c r="H230" s="124">
        <v>0.8</v>
      </c>
      <c r="I230" s="119" t="s">
        <v>140</v>
      </c>
      <c r="J230" s="527"/>
      <c r="K230" s="526"/>
      <c r="L230" s="525"/>
      <c r="M230" s="119"/>
      <c r="N230" s="525"/>
      <c r="O230" s="126"/>
      <c r="P230" s="136">
        <v>2022</v>
      </c>
      <c r="Q230" s="120" t="s">
        <v>140</v>
      </c>
      <c r="R230" s="524">
        <v>2000</v>
      </c>
      <c r="S230" s="136"/>
      <c r="T230" s="126"/>
      <c r="U230" s="132" t="s">
        <v>347</v>
      </c>
    </row>
    <row r="231" spans="2:21" ht="19.2" customHeight="1" x14ac:dyDescent="0.2">
      <c r="B231" s="269" t="s">
        <v>23</v>
      </c>
      <c r="C231" s="266" t="s">
        <v>315</v>
      </c>
      <c r="D231" s="273" t="s">
        <v>195</v>
      </c>
      <c r="E231" s="528" t="s">
        <v>160</v>
      </c>
      <c r="F231" s="116" t="s">
        <v>211</v>
      </c>
      <c r="G231" s="117" t="s">
        <v>318</v>
      </c>
      <c r="H231" s="124">
        <v>1.62</v>
      </c>
      <c r="I231" s="119" t="s">
        <v>140</v>
      </c>
      <c r="J231" s="527"/>
      <c r="K231" s="526"/>
      <c r="L231" s="525"/>
      <c r="M231" s="119"/>
      <c r="N231" s="525"/>
      <c r="O231" s="126"/>
      <c r="P231" s="136">
        <v>2022</v>
      </c>
      <c r="Q231" s="120" t="s">
        <v>140</v>
      </c>
      <c r="R231" s="524">
        <v>2000</v>
      </c>
      <c r="S231" s="136"/>
      <c r="T231" s="126"/>
      <c r="U231" s="132" t="s">
        <v>347</v>
      </c>
    </row>
    <row r="232" spans="2:21" ht="19.2" customHeight="1" x14ac:dyDescent="0.2">
      <c r="B232" s="269" t="s">
        <v>23</v>
      </c>
      <c r="C232" s="266" t="s">
        <v>315</v>
      </c>
      <c r="D232" s="273" t="s">
        <v>195</v>
      </c>
      <c r="E232" s="528" t="s">
        <v>160</v>
      </c>
      <c r="F232" s="116" t="s">
        <v>211</v>
      </c>
      <c r="G232" s="117" t="s">
        <v>214</v>
      </c>
      <c r="H232" s="124">
        <v>1.27</v>
      </c>
      <c r="I232" s="119" t="s">
        <v>140</v>
      </c>
      <c r="J232" s="527"/>
      <c r="K232" s="526"/>
      <c r="L232" s="525"/>
      <c r="M232" s="119"/>
      <c r="N232" s="525"/>
      <c r="O232" s="126"/>
      <c r="P232" s="136">
        <v>2022</v>
      </c>
      <c r="Q232" s="120" t="s">
        <v>140</v>
      </c>
      <c r="R232" s="524">
        <v>2000</v>
      </c>
      <c r="S232" s="136"/>
      <c r="T232" s="126"/>
      <c r="U232" s="132" t="s">
        <v>347</v>
      </c>
    </row>
    <row r="233" spans="2:21" ht="19.2" customHeight="1" x14ac:dyDescent="0.2">
      <c r="B233" s="269" t="s">
        <v>23</v>
      </c>
      <c r="C233" s="266" t="s">
        <v>315</v>
      </c>
      <c r="D233" s="273" t="s">
        <v>195</v>
      </c>
      <c r="E233" s="528" t="s">
        <v>160</v>
      </c>
      <c r="F233" s="116" t="s">
        <v>214</v>
      </c>
      <c r="G233" s="117" t="s">
        <v>231</v>
      </c>
      <c r="H233" s="124">
        <v>3.28</v>
      </c>
      <c r="I233" s="119" t="s">
        <v>140</v>
      </c>
      <c r="J233" s="527"/>
      <c r="K233" s="526"/>
      <c r="L233" s="525"/>
      <c r="M233" s="119"/>
      <c r="N233" s="525"/>
      <c r="O233" s="126"/>
      <c r="P233" s="136">
        <v>2022</v>
      </c>
      <c r="Q233" s="120" t="s">
        <v>140</v>
      </c>
      <c r="R233" s="524">
        <v>2000</v>
      </c>
      <c r="S233" s="136"/>
      <c r="T233" s="126"/>
      <c r="U233" s="132" t="s">
        <v>347</v>
      </c>
    </row>
    <row r="234" spans="2:21" ht="19.2" customHeight="1" x14ac:dyDescent="0.2">
      <c r="B234" s="269" t="s">
        <v>23</v>
      </c>
      <c r="C234" s="266" t="s">
        <v>315</v>
      </c>
      <c r="D234" s="273" t="s">
        <v>195</v>
      </c>
      <c r="E234" s="528" t="s">
        <v>160</v>
      </c>
      <c r="F234" s="116" t="s">
        <v>214</v>
      </c>
      <c r="G234" s="117" t="s">
        <v>319</v>
      </c>
      <c r="H234" s="124">
        <v>1.72</v>
      </c>
      <c r="I234" s="119" t="s">
        <v>140</v>
      </c>
      <c r="J234" s="527"/>
      <c r="K234" s="526"/>
      <c r="L234" s="525"/>
      <c r="M234" s="119"/>
      <c r="N234" s="525"/>
      <c r="O234" s="126"/>
      <c r="P234" s="136">
        <v>2022</v>
      </c>
      <c r="Q234" s="120" t="s">
        <v>140</v>
      </c>
      <c r="R234" s="524">
        <v>2000</v>
      </c>
      <c r="S234" s="136"/>
      <c r="T234" s="126"/>
      <c r="U234" s="132" t="s">
        <v>347</v>
      </c>
    </row>
    <row r="235" spans="2:21" ht="19.2" customHeight="1" x14ac:dyDescent="0.2">
      <c r="B235" s="269" t="s">
        <v>23</v>
      </c>
      <c r="C235" s="266" t="s">
        <v>315</v>
      </c>
      <c r="D235" s="273" t="s">
        <v>195</v>
      </c>
      <c r="E235" s="528" t="s">
        <v>160</v>
      </c>
      <c r="F235" s="116" t="s">
        <v>214</v>
      </c>
      <c r="G235" s="117" t="s">
        <v>317</v>
      </c>
      <c r="H235" s="124">
        <v>2.96</v>
      </c>
      <c r="I235" s="119" t="s">
        <v>140</v>
      </c>
      <c r="J235" s="527"/>
      <c r="K235" s="526"/>
      <c r="L235" s="525"/>
      <c r="M235" s="119"/>
      <c r="N235" s="525"/>
      <c r="O235" s="126"/>
      <c r="P235" s="136">
        <v>2022</v>
      </c>
      <c r="Q235" s="120" t="s">
        <v>140</v>
      </c>
      <c r="R235" s="524">
        <v>2000</v>
      </c>
      <c r="S235" s="136"/>
      <c r="T235" s="126"/>
      <c r="U235" s="132" t="s">
        <v>347</v>
      </c>
    </row>
    <row r="236" spans="2:21" ht="19.2" customHeight="1" x14ac:dyDescent="0.2">
      <c r="B236" s="241" t="s">
        <v>23</v>
      </c>
      <c r="C236" s="80" t="s">
        <v>315</v>
      </c>
      <c r="D236" s="522" t="s">
        <v>195</v>
      </c>
      <c r="E236" s="109" t="s">
        <v>160</v>
      </c>
      <c r="F236" s="49" t="s">
        <v>211</v>
      </c>
      <c r="G236" s="26" t="s">
        <v>163</v>
      </c>
      <c r="H236" s="28">
        <v>0.93</v>
      </c>
      <c r="I236" s="29" t="s">
        <v>140</v>
      </c>
      <c r="J236" s="113"/>
      <c r="K236" s="114"/>
      <c r="L236" s="275"/>
      <c r="M236" s="29"/>
      <c r="N236" s="275"/>
      <c r="O236" s="285"/>
      <c r="P236" s="277">
        <v>2023</v>
      </c>
      <c r="Q236" s="30" t="s">
        <v>140</v>
      </c>
      <c r="R236" s="110">
        <v>2000</v>
      </c>
      <c r="S236" s="277"/>
      <c r="T236" s="83"/>
      <c r="U236" s="85" t="s">
        <v>347</v>
      </c>
    </row>
    <row r="237" spans="2:21" ht="19.2" customHeight="1" x14ac:dyDescent="0.2">
      <c r="B237" s="241" t="s">
        <v>23</v>
      </c>
      <c r="C237" s="80" t="s">
        <v>315</v>
      </c>
      <c r="D237" s="522" t="s">
        <v>195</v>
      </c>
      <c r="E237" s="109" t="s">
        <v>160</v>
      </c>
      <c r="F237" s="49" t="s">
        <v>200</v>
      </c>
      <c r="G237" s="26" t="s">
        <v>172</v>
      </c>
      <c r="H237" s="28">
        <v>3.35</v>
      </c>
      <c r="I237" s="29" t="s">
        <v>140</v>
      </c>
      <c r="J237" s="113"/>
      <c r="K237" s="114"/>
      <c r="L237" s="275"/>
      <c r="M237" s="29"/>
      <c r="N237" s="275"/>
      <c r="O237" s="285"/>
      <c r="P237" s="277">
        <v>2023</v>
      </c>
      <c r="Q237" s="30" t="s">
        <v>140</v>
      </c>
      <c r="R237" s="110">
        <v>2000</v>
      </c>
      <c r="S237" s="277"/>
      <c r="T237" s="83"/>
      <c r="U237" s="85" t="s">
        <v>347</v>
      </c>
    </row>
    <row r="238" spans="2:21" ht="19.2" customHeight="1" x14ac:dyDescent="0.2">
      <c r="B238" s="241" t="s">
        <v>23</v>
      </c>
      <c r="C238" s="80" t="s">
        <v>315</v>
      </c>
      <c r="D238" s="522" t="s">
        <v>195</v>
      </c>
      <c r="E238" s="109" t="s">
        <v>160</v>
      </c>
      <c r="F238" s="49" t="s">
        <v>200</v>
      </c>
      <c r="G238" s="26" t="s">
        <v>252</v>
      </c>
      <c r="H238" s="28">
        <v>3.75</v>
      </c>
      <c r="I238" s="29" t="s">
        <v>140</v>
      </c>
      <c r="J238" s="113"/>
      <c r="K238" s="114"/>
      <c r="L238" s="275"/>
      <c r="M238" s="29"/>
      <c r="N238" s="275"/>
      <c r="O238" s="285"/>
      <c r="P238" s="277">
        <v>2023</v>
      </c>
      <c r="Q238" s="30" t="s">
        <v>140</v>
      </c>
      <c r="R238" s="110">
        <v>2000</v>
      </c>
      <c r="S238" s="277"/>
      <c r="T238" s="83"/>
      <c r="U238" s="85" t="s">
        <v>347</v>
      </c>
    </row>
    <row r="239" spans="2:21" ht="19.2" customHeight="1" x14ac:dyDescent="0.2">
      <c r="B239" s="241" t="s">
        <v>23</v>
      </c>
      <c r="C239" s="80" t="s">
        <v>315</v>
      </c>
      <c r="D239" s="522" t="s">
        <v>195</v>
      </c>
      <c r="E239" s="109" t="s">
        <v>160</v>
      </c>
      <c r="F239" s="49" t="s">
        <v>211</v>
      </c>
      <c r="G239" s="26" t="s">
        <v>352</v>
      </c>
      <c r="H239" s="28">
        <v>0.98</v>
      </c>
      <c r="I239" s="29" t="s">
        <v>140</v>
      </c>
      <c r="J239" s="113"/>
      <c r="K239" s="114"/>
      <c r="L239" s="275"/>
      <c r="M239" s="29"/>
      <c r="N239" s="275"/>
      <c r="O239" s="285"/>
      <c r="P239" s="277">
        <v>2023</v>
      </c>
      <c r="Q239" s="30" t="s">
        <v>140</v>
      </c>
      <c r="R239" s="110">
        <v>2000</v>
      </c>
      <c r="S239" s="277"/>
      <c r="T239" s="83"/>
      <c r="U239" s="85" t="s">
        <v>347</v>
      </c>
    </row>
    <row r="240" spans="2:21" ht="19.2" customHeight="1" x14ac:dyDescent="0.2">
      <c r="B240" s="241" t="s">
        <v>23</v>
      </c>
      <c r="C240" s="80" t="s">
        <v>315</v>
      </c>
      <c r="D240" s="522" t="s">
        <v>195</v>
      </c>
      <c r="E240" s="109" t="s">
        <v>160</v>
      </c>
      <c r="F240" s="49" t="s">
        <v>211</v>
      </c>
      <c r="G240" s="26" t="s">
        <v>351</v>
      </c>
      <c r="H240" s="28">
        <v>0.94</v>
      </c>
      <c r="I240" s="29" t="s">
        <v>140</v>
      </c>
      <c r="J240" s="113"/>
      <c r="K240" s="114"/>
      <c r="L240" s="275"/>
      <c r="M240" s="29"/>
      <c r="N240" s="275"/>
      <c r="O240" s="285"/>
      <c r="P240" s="277">
        <v>2023</v>
      </c>
      <c r="Q240" s="30" t="s">
        <v>140</v>
      </c>
      <c r="R240" s="110">
        <v>2000</v>
      </c>
      <c r="S240" s="277"/>
      <c r="T240" s="83"/>
      <c r="U240" s="85" t="s">
        <v>347</v>
      </c>
    </row>
    <row r="241" spans="2:21" ht="19.2" customHeight="1" x14ac:dyDescent="0.2">
      <c r="B241" s="241" t="s">
        <v>23</v>
      </c>
      <c r="C241" s="80" t="s">
        <v>315</v>
      </c>
      <c r="D241" s="522" t="s">
        <v>195</v>
      </c>
      <c r="E241" s="109" t="s">
        <v>160</v>
      </c>
      <c r="F241" s="49" t="s">
        <v>200</v>
      </c>
      <c r="G241" s="26" t="s">
        <v>350</v>
      </c>
      <c r="H241" s="28">
        <v>3.86</v>
      </c>
      <c r="I241" s="29" t="s">
        <v>140</v>
      </c>
      <c r="J241" s="113"/>
      <c r="K241" s="114"/>
      <c r="L241" s="275"/>
      <c r="M241" s="29"/>
      <c r="N241" s="275"/>
      <c r="O241" s="285"/>
      <c r="P241" s="277">
        <v>2023</v>
      </c>
      <c r="Q241" s="30" t="s">
        <v>140</v>
      </c>
      <c r="R241" s="110">
        <v>1800</v>
      </c>
      <c r="S241" s="277"/>
      <c r="T241" s="83"/>
      <c r="U241" s="85" t="s">
        <v>347</v>
      </c>
    </row>
    <row r="242" spans="2:21" ht="19.2" customHeight="1" x14ac:dyDescent="0.2">
      <c r="B242" s="241" t="s">
        <v>23</v>
      </c>
      <c r="C242" s="80" t="s">
        <v>315</v>
      </c>
      <c r="D242" s="522" t="s">
        <v>195</v>
      </c>
      <c r="E242" s="109" t="s">
        <v>160</v>
      </c>
      <c r="F242" s="49" t="s">
        <v>172</v>
      </c>
      <c r="G242" s="26" t="s">
        <v>325</v>
      </c>
      <c r="H242" s="28">
        <v>0.46</v>
      </c>
      <c r="I242" s="29" t="s">
        <v>140</v>
      </c>
      <c r="J242" s="113"/>
      <c r="K242" s="114"/>
      <c r="L242" s="275"/>
      <c r="M242" s="29"/>
      <c r="N242" s="275"/>
      <c r="O242" s="285"/>
      <c r="P242" s="277">
        <v>2023</v>
      </c>
      <c r="Q242" s="30" t="s">
        <v>140</v>
      </c>
      <c r="R242" s="110">
        <v>1800</v>
      </c>
      <c r="S242" s="277"/>
      <c r="T242" s="83"/>
      <c r="U242" s="85" t="s">
        <v>347</v>
      </c>
    </row>
    <row r="243" spans="2:21" ht="19.2" customHeight="1" x14ac:dyDescent="0.2">
      <c r="B243" s="241" t="s">
        <v>23</v>
      </c>
      <c r="C243" s="80" t="s">
        <v>315</v>
      </c>
      <c r="D243" s="522" t="s">
        <v>195</v>
      </c>
      <c r="E243" s="109" t="s">
        <v>160</v>
      </c>
      <c r="F243" s="49" t="s">
        <v>257</v>
      </c>
      <c r="G243" s="26" t="s">
        <v>256</v>
      </c>
      <c r="H243" s="28">
        <v>2.41</v>
      </c>
      <c r="I243" s="29" t="s">
        <v>144</v>
      </c>
      <c r="J243" s="113"/>
      <c r="K243" s="114"/>
      <c r="L243" s="275"/>
      <c r="M243" s="29"/>
      <c r="N243" s="275"/>
      <c r="O243" s="285"/>
      <c r="P243" s="277">
        <v>2023</v>
      </c>
      <c r="Q243" s="30" t="s">
        <v>144</v>
      </c>
      <c r="R243" s="110">
        <v>1800</v>
      </c>
      <c r="S243" s="277"/>
      <c r="T243" s="83"/>
      <c r="U243" s="85" t="s">
        <v>347</v>
      </c>
    </row>
    <row r="244" spans="2:21" ht="19.2" customHeight="1" x14ac:dyDescent="0.2">
      <c r="B244" s="241" t="s">
        <v>23</v>
      </c>
      <c r="C244" s="80" t="s">
        <v>315</v>
      </c>
      <c r="D244" s="522" t="s">
        <v>195</v>
      </c>
      <c r="E244" s="109" t="s">
        <v>160</v>
      </c>
      <c r="F244" s="49" t="s">
        <v>172</v>
      </c>
      <c r="G244" s="26" t="s">
        <v>211</v>
      </c>
      <c r="H244" s="28">
        <v>0.7</v>
      </c>
      <c r="I244" s="29" t="s">
        <v>140</v>
      </c>
      <c r="J244" s="113"/>
      <c r="K244" s="114"/>
      <c r="L244" s="275"/>
      <c r="M244" s="29"/>
      <c r="N244" s="275"/>
      <c r="O244" s="285"/>
      <c r="P244" s="277">
        <v>2023</v>
      </c>
      <c r="Q244" s="30" t="s">
        <v>140</v>
      </c>
      <c r="R244" s="110">
        <v>1800</v>
      </c>
      <c r="S244" s="277"/>
      <c r="T244" s="83"/>
      <c r="U244" s="85" t="s">
        <v>347</v>
      </c>
    </row>
    <row r="245" spans="2:21" ht="19.2" customHeight="1" x14ac:dyDescent="0.2">
      <c r="B245" s="241" t="s">
        <v>23</v>
      </c>
      <c r="C245" s="80" t="s">
        <v>315</v>
      </c>
      <c r="D245" s="522" t="s">
        <v>195</v>
      </c>
      <c r="E245" s="109" t="s">
        <v>160</v>
      </c>
      <c r="F245" s="49" t="s">
        <v>172</v>
      </c>
      <c r="G245" s="26" t="s">
        <v>214</v>
      </c>
      <c r="H245" s="28">
        <v>0.68</v>
      </c>
      <c r="I245" s="29" t="s">
        <v>140</v>
      </c>
      <c r="J245" s="113"/>
      <c r="K245" s="114"/>
      <c r="L245" s="275"/>
      <c r="M245" s="29"/>
      <c r="N245" s="275"/>
      <c r="O245" s="285"/>
      <c r="P245" s="277">
        <v>2023</v>
      </c>
      <c r="Q245" s="30" t="s">
        <v>140</v>
      </c>
      <c r="R245" s="110">
        <v>1800</v>
      </c>
      <c r="S245" s="277"/>
      <c r="T245" s="83"/>
      <c r="U245" s="85" t="s">
        <v>347</v>
      </c>
    </row>
    <row r="246" spans="2:21" ht="19.2" customHeight="1" x14ac:dyDescent="0.2">
      <c r="B246" s="241" t="s">
        <v>23</v>
      </c>
      <c r="C246" s="80" t="s">
        <v>315</v>
      </c>
      <c r="D246" s="522" t="s">
        <v>195</v>
      </c>
      <c r="E246" s="109" t="s">
        <v>160</v>
      </c>
      <c r="F246" s="49" t="s">
        <v>172</v>
      </c>
      <c r="G246" s="26" t="s">
        <v>231</v>
      </c>
      <c r="H246" s="28">
        <v>0.86</v>
      </c>
      <c r="I246" s="29" t="s">
        <v>140</v>
      </c>
      <c r="J246" s="113"/>
      <c r="K246" s="114"/>
      <c r="L246" s="275"/>
      <c r="M246" s="29"/>
      <c r="N246" s="275"/>
      <c r="O246" s="285"/>
      <c r="P246" s="277">
        <v>2023</v>
      </c>
      <c r="Q246" s="30" t="s">
        <v>140</v>
      </c>
      <c r="R246" s="110">
        <v>1800</v>
      </c>
      <c r="S246" s="277"/>
      <c r="T246" s="83"/>
      <c r="U246" s="85" t="s">
        <v>348</v>
      </c>
    </row>
    <row r="247" spans="2:21" ht="19.2" customHeight="1" x14ac:dyDescent="0.2">
      <c r="B247" s="241" t="s">
        <v>23</v>
      </c>
      <c r="C247" s="80" t="s">
        <v>315</v>
      </c>
      <c r="D247" s="522" t="s">
        <v>195</v>
      </c>
      <c r="E247" s="109" t="s">
        <v>160</v>
      </c>
      <c r="F247" s="49" t="s">
        <v>349</v>
      </c>
      <c r="G247" s="26" t="s">
        <v>322</v>
      </c>
      <c r="H247" s="28">
        <v>2.83</v>
      </c>
      <c r="I247" s="29" t="s">
        <v>140</v>
      </c>
      <c r="J247" s="113"/>
      <c r="K247" s="114"/>
      <c r="L247" s="275"/>
      <c r="M247" s="29"/>
      <c r="N247" s="275"/>
      <c r="O247" s="285"/>
      <c r="P247" s="277">
        <v>2023</v>
      </c>
      <c r="Q247" s="30" t="s">
        <v>140</v>
      </c>
      <c r="R247" s="110">
        <v>1800</v>
      </c>
      <c r="S247" s="277"/>
      <c r="T247" s="83"/>
      <c r="U247" s="85" t="s">
        <v>348</v>
      </c>
    </row>
    <row r="248" spans="2:21" ht="19.2" customHeight="1" x14ac:dyDescent="0.2">
      <c r="B248" s="241" t="s">
        <v>23</v>
      </c>
      <c r="C248" s="80" t="s">
        <v>315</v>
      </c>
      <c r="D248" s="522" t="s">
        <v>195</v>
      </c>
      <c r="E248" s="109" t="s">
        <v>160</v>
      </c>
      <c r="F248" s="49" t="s">
        <v>214</v>
      </c>
      <c r="G248" s="26" t="s">
        <v>255</v>
      </c>
      <c r="H248" s="28">
        <v>1.5</v>
      </c>
      <c r="I248" s="29" t="s">
        <v>140</v>
      </c>
      <c r="J248" s="113"/>
      <c r="K248" s="114"/>
      <c r="L248" s="275"/>
      <c r="M248" s="29"/>
      <c r="N248" s="275"/>
      <c r="O248" s="285"/>
      <c r="P248" s="277">
        <v>2023</v>
      </c>
      <c r="Q248" s="30" t="s">
        <v>140</v>
      </c>
      <c r="R248" s="110">
        <v>1800</v>
      </c>
      <c r="S248" s="277"/>
      <c r="T248" s="83"/>
      <c r="U248" s="85" t="s">
        <v>348</v>
      </c>
    </row>
    <row r="249" spans="2:21" ht="19.2" customHeight="1" x14ac:dyDescent="0.2">
      <c r="B249" s="241" t="s">
        <v>23</v>
      </c>
      <c r="C249" s="80" t="s">
        <v>315</v>
      </c>
      <c r="D249" s="522" t="s">
        <v>195</v>
      </c>
      <c r="E249" s="109" t="s">
        <v>160</v>
      </c>
      <c r="F249" s="49" t="s">
        <v>214</v>
      </c>
      <c r="G249" s="26" t="s">
        <v>328</v>
      </c>
      <c r="H249" s="28">
        <v>1.1499999999999999</v>
      </c>
      <c r="I249" s="29" t="s">
        <v>140</v>
      </c>
      <c r="J249" s="113"/>
      <c r="K249" s="114"/>
      <c r="L249" s="275"/>
      <c r="M249" s="29"/>
      <c r="N249" s="275"/>
      <c r="O249" s="285"/>
      <c r="P249" s="277">
        <v>2023</v>
      </c>
      <c r="Q249" s="30" t="s">
        <v>140</v>
      </c>
      <c r="R249" s="110">
        <v>1800</v>
      </c>
      <c r="S249" s="277"/>
      <c r="T249" s="83"/>
      <c r="U249" s="85" t="s">
        <v>159</v>
      </c>
    </row>
    <row r="250" spans="2:21" ht="19.2" customHeight="1" x14ac:dyDescent="0.2">
      <c r="B250" s="241" t="s">
        <v>23</v>
      </c>
      <c r="C250" s="80" t="s">
        <v>315</v>
      </c>
      <c r="D250" s="522" t="s">
        <v>195</v>
      </c>
      <c r="E250" s="109" t="s">
        <v>160</v>
      </c>
      <c r="F250" s="49" t="s">
        <v>214</v>
      </c>
      <c r="G250" s="26" t="s">
        <v>254</v>
      </c>
      <c r="H250" s="28">
        <v>0.56999999999999995</v>
      </c>
      <c r="I250" s="29" t="s">
        <v>140</v>
      </c>
      <c r="J250" s="113"/>
      <c r="K250" s="114"/>
      <c r="L250" s="275"/>
      <c r="M250" s="29"/>
      <c r="N250" s="275"/>
      <c r="O250" s="285"/>
      <c r="P250" s="277">
        <v>2023</v>
      </c>
      <c r="Q250" s="30" t="s">
        <v>140</v>
      </c>
      <c r="R250" s="110">
        <v>1800</v>
      </c>
      <c r="S250" s="277"/>
      <c r="T250" s="83"/>
      <c r="U250" s="85" t="s">
        <v>159</v>
      </c>
    </row>
    <row r="251" spans="2:21" ht="19.2" customHeight="1" x14ac:dyDescent="0.2">
      <c r="B251" s="241" t="s">
        <v>23</v>
      </c>
      <c r="C251" s="80" t="s">
        <v>315</v>
      </c>
      <c r="D251" s="522" t="s">
        <v>195</v>
      </c>
      <c r="E251" s="109" t="s">
        <v>160</v>
      </c>
      <c r="F251" s="49" t="s">
        <v>214</v>
      </c>
      <c r="G251" s="26" t="s">
        <v>253</v>
      </c>
      <c r="H251" s="28">
        <v>0.56000000000000005</v>
      </c>
      <c r="I251" s="29" t="s">
        <v>140</v>
      </c>
      <c r="J251" s="113"/>
      <c r="K251" s="114"/>
      <c r="L251" s="275"/>
      <c r="M251" s="29"/>
      <c r="N251" s="275"/>
      <c r="O251" s="285"/>
      <c r="P251" s="277">
        <v>2023</v>
      </c>
      <c r="Q251" s="30" t="s">
        <v>140</v>
      </c>
      <c r="R251" s="110">
        <v>1800</v>
      </c>
      <c r="S251" s="277"/>
      <c r="T251" s="83"/>
      <c r="U251" s="85" t="s">
        <v>348</v>
      </c>
    </row>
    <row r="252" spans="2:21" ht="19.2" customHeight="1" x14ac:dyDescent="0.2">
      <c r="B252" s="241" t="s">
        <v>23</v>
      </c>
      <c r="C252" s="80" t="s">
        <v>315</v>
      </c>
      <c r="D252" s="522" t="s">
        <v>195</v>
      </c>
      <c r="E252" s="109" t="s">
        <v>160</v>
      </c>
      <c r="F252" s="49" t="s">
        <v>252</v>
      </c>
      <c r="G252" s="26" t="s">
        <v>161</v>
      </c>
      <c r="H252" s="28">
        <v>2.06</v>
      </c>
      <c r="I252" s="29" t="s">
        <v>140</v>
      </c>
      <c r="J252" s="113"/>
      <c r="K252" s="114"/>
      <c r="L252" s="275"/>
      <c r="M252" s="29"/>
      <c r="N252" s="275"/>
      <c r="O252" s="285"/>
      <c r="P252" s="277">
        <v>2023</v>
      </c>
      <c r="Q252" s="30" t="s">
        <v>140</v>
      </c>
      <c r="R252" s="110">
        <v>1800</v>
      </c>
      <c r="S252" s="277"/>
      <c r="T252" s="83"/>
      <c r="U252" s="85" t="s">
        <v>347</v>
      </c>
    </row>
    <row r="253" spans="2:21" ht="19.2" customHeight="1" x14ac:dyDescent="0.2">
      <c r="B253" s="197" t="s">
        <v>23</v>
      </c>
      <c r="C253" s="198" t="s">
        <v>315</v>
      </c>
      <c r="D253" s="486" t="s">
        <v>195</v>
      </c>
      <c r="E253" s="534" t="s">
        <v>160</v>
      </c>
      <c r="F253" s="533">
        <v>7</v>
      </c>
      <c r="G253" s="532">
        <v>39</v>
      </c>
      <c r="H253" s="426">
        <v>0.65</v>
      </c>
      <c r="I253" s="425" t="s">
        <v>187</v>
      </c>
      <c r="J253" s="424">
        <v>57</v>
      </c>
      <c r="K253" s="202"/>
      <c r="L253" s="203"/>
      <c r="M253" s="164"/>
      <c r="N253" s="203"/>
      <c r="O253" s="204"/>
      <c r="P253" s="531">
        <v>2024</v>
      </c>
      <c r="Q253" s="530" t="s">
        <v>187</v>
      </c>
      <c r="R253" s="529">
        <v>1820</v>
      </c>
      <c r="S253" s="277"/>
      <c r="T253" s="83"/>
      <c r="U253" s="85"/>
    </row>
    <row r="254" spans="2:21" ht="19.2" customHeight="1" x14ac:dyDescent="0.2">
      <c r="B254" s="197" t="s">
        <v>23</v>
      </c>
      <c r="C254" s="198" t="s">
        <v>315</v>
      </c>
      <c r="D254" s="486" t="s">
        <v>195</v>
      </c>
      <c r="E254" s="534" t="s">
        <v>160</v>
      </c>
      <c r="F254" s="533">
        <v>7</v>
      </c>
      <c r="G254" s="532">
        <v>51</v>
      </c>
      <c r="H254" s="426">
        <v>1.34</v>
      </c>
      <c r="I254" s="425" t="s">
        <v>187</v>
      </c>
      <c r="J254" s="424">
        <v>60</v>
      </c>
      <c r="K254" s="202"/>
      <c r="L254" s="203"/>
      <c r="M254" s="164"/>
      <c r="N254" s="203"/>
      <c r="O254" s="204"/>
      <c r="P254" s="531">
        <v>2024</v>
      </c>
      <c r="Q254" s="530" t="s">
        <v>187</v>
      </c>
      <c r="R254" s="529">
        <v>1820</v>
      </c>
      <c r="S254" s="277"/>
      <c r="T254" s="83"/>
      <c r="U254" s="85"/>
    </row>
    <row r="255" spans="2:21" ht="19.2" customHeight="1" x14ac:dyDescent="0.2">
      <c r="B255" s="197" t="s">
        <v>23</v>
      </c>
      <c r="C255" s="198" t="s">
        <v>315</v>
      </c>
      <c r="D255" s="486" t="s">
        <v>195</v>
      </c>
      <c r="E255" s="534" t="s">
        <v>160</v>
      </c>
      <c r="F255" s="533">
        <v>7</v>
      </c>
      <c r="G255" s="532">
        <v>57</v>
      </c>
      <c r="H255" s="426">
        <v>1.66</v>
      </c>
      <c r="I255" s="425" t="s">
        <v>187</v>
      </c>
      <c r="J255" s="424">
        <v>57</v>
      </c>
      <c r="K255" s="202"/>
      <c r="L255" s="203"/>
      <c r="M255" s="164"/>
      <c r="N255" s="203"/>
      <c r="O255" s="204"/>
      <c r="P255" s="531">
        <v>2024</v>
      </c>
      <c r="Q255" s="530" t="s">
        <v>187</v>
      </c>
      <c r="R255" s="529">
        <v>1820</v>
      </c>
      <c r="S255" s="277"/>
      <c r="T255" s="83"/>
      <c r="U255" s="85"/>
    </row>
    <row r="256" spans="2:21" ht="19.2" customHeight="1" x14ac:dyDescent="0.2">
      <c r="B256" s="197" t="s">
        <v>23</v>
      </c>
      <c r="C256" s="198" t="s">
        <v>315</v>
      </c>
      <c r="D256" s="486" t="s">
        <v>195</v>
      </c>
      <c r="E256" s="534" t="s">
        <v>160</v>
      </c>
      <c r="F256" s="533">
        <v>7</v>
      </c>
      <c r="G256" s="532">
        <v>41</v>
      </c>
      <c r="H256" s="426">
        <v>5.18</v>
      </c>
      <c r="I256" s="425" t="s">
        <v>187</v>
      </c>
      <c r="J256" s="424">
        <v>63</v>
      </c>
      <c r="K256" s="202"/>
      <c r="L256" s="203"/>
      <c r="M256" s="164"/>
      <c r="N256" s="203"/>
      <c r="O256" s="204"/>
      <c r="P256" s="531">
        <v>2024</v>
      </c>
      <c r="Q256" s="530" t="s">
        <v>187</v>
      </c>
      <c r="R256" s="529">
        <v>1820</v>
      </c>
      <c r="S256" s="277"/>
      <c r="T256" s="83"/>
      <c r="U256" s="85"/>
    </row>
    <row r="257" spans="2:21" ht="19.2" customHeight="1" x14ac:dyDescent="0.2">
      <c r="B257" s="197" t="s">
        <v>23</v>
      </c>
      <c r="C257" s="198" t="s">
        <v>315</v>
      </c>
      <c r="D257" s="486" t="s">
        <v>195</v>
      </c>
      <c r="E257" s="534" t="s">
        <v>160</v>
      </c>
      <c r="F257" s="533">
        <v>6</v>
      </c>
      <c r="G257" s="532">
        <v>7</v>
      </c>
      <c r="H257" s="426">
        <v>1.3</v>
      </c>
      <c r="I257" s="425" t="s">
        <v>176</v>
      </c>
      <c r="J257" s="424">
        <v>81</v>
      </c>
      <c r="K257" s="202"/>
      <c r="L257" s="203"/>
      <c r="M257" s="164"/>
      <c r="N257" s="203"/>
      <c r="O257" s="204"/>
      <c r="P257" s="531">
        <v>2024</v>
      </c>
      <c r="Q257" s="530" t="s">
        <v>187</v>
      </c>
      <c r="R257" s="529">
        <v>1740</v>
      </c>
      <c r="S257" s="277"/>
      <c r="T257" s="83"/>
      <c r="U257" s="85"/>
    </row>
    <row r="258" spans="2:21" ht="19.2" customHeight="1" x14ac:dyDescent="0.2">
      <c r="B258" s="197" t="s">
        <v>23</v>
      </c>
      <c r="C258" s="198" t="s">
        <v>315</v>
      </c>
      <c r="D258" s="486" t="s">
        <v>195</v>
      </c>
      <c r="E258" s="534" t="s">
        <v>160</v>
      </c>
      <c r="F258" s="533">
        <v>8</v>
      </c>
      <c r="G258" s="532">
        <v>92</v>
      </c>
      <c r="H258" s="426">
        <v>0.88</v>
      </c>
      <c r="I258" s="425" t="s">
        <v>187</v>
      </c>
      <c r="J258" s="424">
        <v>53</v>
      </c>
      <c r="K258" s="202"/>
      <c r="L258" s="203"/>
      <c r="M258" s="164"/>
      <c r="N258" s="203"/>
      <c r="O258" s="204"/>
      <c r="P258" s="531">
        <v>2024</v>
      </c>
      <c r="Q258" s="530" t="s">
        <v>188</v>
      </c>
      <c r="R258" s="529">
        <v>1740</v>
      </c>
      <c r="S258" s="277"/>
      <c r="T258" s="83"/>
      <c r="U258" s="85"/>
    </row>
    <row r="259" spans="2:21" ht="19.2" customHeight="1" x14ac:dyDescent="0.2">
      <c r="B259" s="197" t="s">
        <v>23</v>
      </c>
      <c r="C259" s="198" t="s">
        <v>315</v>
      </c>
      <c r="D259" s="486" t="s">
        <v>195</v>
      </c>
      <c r="E259" s="534" t="s">
        <v>160</v>
      </c>
      <c r="F259" s="533">
        <v>7</v>
      </c>
      <c r="G259" s="532">
        <v>65</v>
      </c>
      <c r="H259" s="426">
        <v>1.73</v>
      </c>
      <c r="I259" s="425" t="s">
        <v>187</v>
      </c>
      <c r="J259" s="424">
        <v>59</v>
      </c>
      <c r="K259" s="202"/>
      <c r="L259" s="203"/>
      <c r="M259" s="164"/>
      <c r="N259" s="203"/>
      <c r="O259" s="204"/>
      <c r="P259" s="531">
        <v>2024</v>
      </c>
      <c r="Q259" s="530" t="s">
        <v>188</v>
      </c>
      <c r="R259" s="529">
        <v>1740</v>
      </c>
      <c r="S259" s="277"/>
      <c r="T259" s="83"/>
      <c r="U259" s="85"/>
    </row>
    <row r="260" spans="2:21" ht="19.2" customHeight="1" x14ac:dyDescent="0.2">
      <c r="B260" s="197" t="s">
        <v>23</v>
      </c>
      <c r="C260" s="198" t="s">
        <v>315</v>
      </c>
      <c r="D260" s="486" t="s">
        <v>195</v>
      </c>
      <c r="E260" s="534" t="s">
        <v>160</v>
      </c>
      <c r="F260" s="533">
        <v>7</v>
      </c>
      <c r="G260" s="532">
        <v>77</v>
      </c>
      <c r="H260" s="426">
        <v>1.39</v>
      </c>
      <c r="I260" s="425" t="s">
        <v>187</v>
      </c>
      <c r="J260" s="424">
        <v>65</v>
      </c>
      <c r="K260" s="202"/>
      <c r="L260" s="203"/>
      <c r="M260" s="164"/>
      <c r="N260" s="203"/>
      <c r="O260" s="204"/>
      <c r="P260" s="531">
        <v>2024</v>
      </c>
      <c r="Q260" s="530" t="s">
        <v>187</v>
      </c>
      <c r="R260" s="529">
        <v>1740</v>
      </c>
      <c r="S260" s="277"/>
      <c r="T260" s="83"/>
      <c r="U260" s="85"/>
    </row>
    <row r="261" spans="2:21" ht="19.2" customHeight="1" x14ac:dyDescent="0.2">
      <c r="B261" s="197" t="s">
        <v>23</v>
      </c>
      <c r="C261" s="198" t="s">
        <v>315</v>
      </c>
      <c r="D261" s="486" t="s">
        <v>195</v>
      </c>
      <c r="E261" s="534" t="s">
        <v>160</v>
      </c>
      <c r="F261" s="533">
        <v>8</v>
      </c>
      <c r="G261" s="532">
        <v>49</v>
      </c>
      <c r="H261" s="426">
        <v>1.1200000000000001</v>
      </c>
      <c r="I261" s="425" t="s">
        <v>187</v>
      </c>
      <c r="J261" s="424">
        <v>65</v>
      </c>
      <c r="K261" s="202"/>
      <c r="L261" s="203"/>
      <c r="M261" s="164"/>
      <c r="N261" s="203"/>
      <c r="O261" s="204"/>
      <c r="P261" s="531">
        <v>2024</v>
      </c>
      <c r="Q261" s="530" t="s">
        <v>187</v>
      </c>
      <c r="R261" s="529">
        <v>1740</v>
      </c>
      <c r="S261" s="277"/>
      <c r="T261" s="83"/>
      <c r="U261" s="85"/>
    </row>
    <row r="262" spans="2:21" ht="19.2" customHeight="1" x14ac:dyDescent="0.2">
      <c r="B262" s="197" t="s">
        <v>23</v>
      </c>
      <c r="C262" s="198" t="s">
        <v>315</v>
      </c>
      <c r="D262" s="486" t="s">
        <v>195</v>
      </c>
      <c r="E262" s="534" t="s">
        <v>160</v>
      </c>
      <c r="F262" s="533">
        <v>8</v>
      </c>
      <c r="G262" s="532">
        <v>19</v>
      </c>
      <c r="H262" s="426">
        <v>4.2</v>
      </c>
      <c r="I262" s="425" t="s">
        <v>187</v>
      </c>
      <c r="J262" s="424">
        <v>61</v>
      </c>
      <c r="K262" s="202"/>
      <c r="L262" s="203"/>
      <c r="M262" s="164"/>
      <c r="N262" s="203"/>
      <c r="O262" s="204"/>
      <c r="P262" s="531">
        <v>2024</v>
      </c>
      <c r="Q262" s="530" t="s">
        <v>187</v>
      </c>
      <c r="R262" s="529">
        <v>1740</v>
      </c>
      <c r="S262" s="277"/>
      <c r="T262" s="83"/>
      <c r="U262" s="85"/>
    </row>
    <row r="263" spans="2:21" ht="19.2" customHeight="1" x14ac:dyDescent="0.2">
      <c r="B263" s="197" t="s">
        <v>23</v>
      </c>
      <c r="C263" s="198" t="s">
        <v>315</v>
      </c>
      <c r="D263" s="486" t="s">
        <v>195</v>
      </c>
      <c r="E263" s="534" t="s">
        <v>160</v>
      </c>
      <c r="F263" s="533">
        <v>8</v>
      </c>
      <c r="G263" s="532">
        <v>67</v>
      </c>
      <c r="H263" s="426">
        <v>1.68</v>
      </c>
      <c r="I263" s="425" t="s">
        <v>187</v>
      </c>
      <c r="J263" s="424">
        <v>55</v>
      </c>
      <c r="K263" s="202"/>
      <c r="L263" s="203"/>
      <c r="M263" s="164"/>
      <c r="N263" s="203"/>
      <c r="O263" s="204"/>
      <c r="P263" s="531">
        <v>2024</v>
      </c>
      <c r="Q263" s="530" t="s">
        <v>187</v>
      </c>
      <c r="R263" s="529">
        <v>1740</v>
      </c>
      <c r="S263" s="277"/>
      <c r="T263" s="83"/>
      <c r="U263" s="85"/>
    </row>
    <row r="264" spans="2:21" ht="19.2" customHeight="1" x14ac:dyDescent="0.2">
      <c r="B264" s="197" t="s">
        <v>23</v>
      </c>
      <c r="C264" s="198" t="s">
        <v>315</v>
      </c>
      <c r="D264" s="486" t="s">
        <v>195</v>
      </c>
      <c r="E264" s="534" t="s">
        <v>160</v>
      </c>
      <c r="F264" s="533">
        <v>8</v>
      </c>
      <c r="G264" s="532">
        <v>72</v>
      </c>
      <c r="H264" s="426">
        <v>0.12</v>
      </c>
      <c r="I264" s="425" t="s">
        <v>187</v>
      </c>
      <c r="J264" s="424">
        <v>54</v>
      </c>
      <c r="K264" s="202"/>
      <c r="L264" s="203"/>
      <c r="M264" s="164"/>
      <c r="N264" s="203"/>
      <c r="O264" s="204"/>
      <c r="P264" s="531">
        <v>2024</v>
      </c>
      <c r="Q264" s="530" t="s">
        <v>187</v>
      </c>
      <c r="R264" s="529">
        <v>1730</v>
      </c>
      <c r="S264" s="277"/>
      <c r="T264" s="83"/>
      <c r="U264" s="85"/>
    </row>
    <row r="265" spans="2:21" ht="19.2" customHeight="1" x14ac:dyDescent="0.2">
      <c r="B265" s="197" t="s">
        <v>23</v>
      </c>
      <c r="C265" s="198" t="s">
        <v>315</v>
      </c>
      <c r="D265" s="486" t="s">
        <v>195</v>
      </c>
      <c r="E265" s="534" t="s">
        <v>160</v>
      </c>
      <c r="F265" s="533">
        <v>8</v>
      </c>
      <c r="G265" s="532">
        <v>24</v>
      </c>
      <c r="H265" s="426">
        <v>0.33</v>
      </c>
      <c r="I265" s="425" t="s">
        <v>187</v>
      </c>
      <c r="J265" s="424">
        <v>58</v>
      </c>
      <c r="K265" s="202"/>
      <c r="L265" s="203"/>
      <c r="M265" s="164"/>
      <c r="N265" s="203"/>
      <c r="O265" s="204"/>
      <c r="P265" s="531">
        <v>2024</v>
      </c>
      <c r="Q265" s="530" t="s">
        <v>187</v>
      </c>
      <c r="R265" s="529">
        <v>1740</v>
      </c>
      <c r="S265" s="277"/>
      <c r="T265" s="83"/>
      <c r="U265" s="85"/>
    </row>
    <row r="266" spans="2:21" ht="19.2" customHeight="1" x14ac:dyDescent="0.2">
      <c r="B266" s="197" t="s">
        <v>23</v>
      </c>
      <c r="C266" s="198" t="s">
        <v>315</v>
      </c>
      <c r="D266" s="486" t="s">
        <v>195</v>
      </c>
      <c r="E266" s="534" t="s">
        <v>160</v>
      </c>
      <c r="F266" s="533">
        <v>8</v>
      </c>
      <c r="G266" s="532">
        <v>113</v>
      </c>
      <c r="H266" s="426">
        <v>0.2</v>
      </c>
      <c r="I266" s="425" t="s">
        <v>187</v>
      </c>
      <c r="J266" s="424">
        <v>59</v>
      </c>
      <c r="K266" s="202"/>
      <c r="L266" s="203"/>
      <c r="M266" s="164"/>
      <c r="N266" s="203"/>
      <c r="O266" s="204"/>
      <c r="P266" s="531">
        <v>2024</v>
      </c>
      <c r="Q266" s="530" t="s">
        <v>187</v>
      </c>
      <c r="R266" s="529">
        <v>1740</v>
      </c>
      <c r="S266" s="277"/>
      <c r="T266" s="83"/>
      <c r="U266" s="85"/>
    </row>
    <row r="267" spans="2:21" ht="19.2" customHeight="1" x14ac:dyDescent="0.2">
      <c r="B267" s="197" t="s">
        <v>23</v>
      </c>
      <c r="C267" s="198" t="s">
        <v>315</v>
      </c>
      <c r="D267" s="486" t="s">
        <v>195</v>
      </c>
      <c r="E267" s="534" t="s">
        <v>160</v>
      </c>
      <c r="F267" s="533">
        <v>8</v>
      </c>
      <c r="G267" s="532">
        <v>31</v>
      </c>
      <c r="H267" s="426">
        <v>0.84</v>
      </c>
      <c r="I267" s="425" t="s">
        <v>187</v>
      </c>
      <c r="J267" s="424">
        <v>57</v>
      </c>
      <c r="K267" s="202"/>
      <c r="L267" s="203"/>
      <c r="M267" s="164"/>
      <c r="N267" s="203"/>
      <c r="O267" s="204"/>
      <c r="P267" s="531">
        <v>2024</v>
      </c>
      <c r="Q267" s="530" t="s">
        <v>187</v>
      </c>
      <c r="R267" s="529">
        <v>1740</v>
      </c>
      <c r="S267" s="277"/>
      <c r="T267" s="83"/>
      <c r="U267" s="85"/>
    </row>
    <row r="268" spans="2:21" ht="19.2" customHeight="1" x14ac:dyDescent="0.2">
      <c r="B268" s="197" t="s">
        <v>23</v>
      </c>
      <c r="C268" s="198" t="s">
        <v>315</v>
      </c>
      <c r="D268" s="486" t="s">
        <v>195</v>
      </c>
      <c r="E268" s="534" t="s">
        <v>160</v>
      </c>
      <c r="F268" s="533">
        <v>8</v>
      </c>
      <c r="G268" s="532">
        <v>4</v>
      </c>
      <c r="H268" s="426">
        <v>1.64</v>
      </c>
      <c r="I268" s="425" t="s">
        <v>187</v>
      </c>
      <c r="J268" s="424">
        <v>61</v>
      </c>
      <c r="K268" s="202"/>
      <c r="L268" s="203"/>
      <c r="M268" s="164"/>
      <c r="N268" s="203"/>
      <c r="O268" s="204"/>
      <c r="P268" s="531">
        <v>2024</v>
      </c>
      <c r="Q268" s="530" t="s">
        <v>187</v>
      </c>
      <c r="R268" s="529">
        <v>1740</v>
      </c>
      <c r="S268" s="277"/>
      <c r="T268" s="83"/>
      <c r="U268" s="85"/>
    </row>
    <row r="269" spans="2:21" ht="19.2" customHeight="1" x14ac:dyDescent="0.2">
      <c r="B269" s="197" t="s">
        <v>23</v>
      </c>
      <c r="C269" s="198" t="s">
        <v>315</v>
      </c>
      <c r="D269" s="486" t="s">
        <v>195</v>
      </c>
      <c r="E269" s="534" t="s">
        <v>160</v>
      </c>
      <c r="F269" s="533">
        <v>28</v>
      </c>
      <c r="G269" s="532">
        <v>52</v>
      </c>
      <c r="H269" s="426">
        <v>3.6</v>
      </c>
      <c r="I269" s="425" t="s">
        <v>188</v>
      </c>
      <c r="J269" s="424">
        <v>63</v>
      </c>
      <c r="K269" s="202"/>
      <c r="L269" s="203"/>
      <c r="M269" s="164"/>
      <c r="N269" s="203"/>
      <c r="O269" s="204"/>
      <c r="P269" s="531">
        <v>2024</v>
      </c>
      <c r="Q269" s="530" t="s">
        <v>187</v>
      </c>
      <c r="R269" s="529">
        <v>1740</v>
      </c>
      <c r="S269" s="277"/>
      <c r="T269" s="83"/>
      <c r="U269" s="85"/>
    </row>
    <row r="270" spans="2:21" ht="19.2" customHeight="1" x14ac:dyDescent="0.2">
      <c r="B270" s="197" t="s">
        <v>23</v>
      </c>
      <c r="C270" s="198" t="s">
        <v>315</v>
      </c>
      <c r="D270" s="486" t="s">
        <v>195</v>
      </c>
      <c r="E270" s="534" t="s">
        <v>160</v>
      </c>
      <c r="F270" s="533">
        <v>7</v>
      </c>
      <c r="G270" s="532">
        <v>155</v>
      </c>
      <c r="H270" s="426">
        <v>0.86</v>
      </c>
      <c r="I270" s="425" t="s">
        <v>187</v>
      </c>
      <c r="J270" s="424">
        <v>58</v>
      </c>
      <c r="K270" s="202"/>
      <c r="L270" s="203"/>
      <c r="M270" s="164"/>
      <c r="N270" s="203"/>
      <c r="O270" s="204"/>
      <c r="P270" s="531">
        <v>2024</v>
      </c>
      <c r="Q270" s="530" t="s">
        <v>187</v>
      </c>
      <c r="R270" s="529">
        <v>1740</v>
      </c>
      <c r="S270" s="277"/>
      <c r="T270" s="83"/>
      <c r="U270" s="85"/>
    </row>
    <row r="271" spans="2:21" ht="19.2" customHeight="1" x14ac:dyDescent="0.2">
      <c r="B271" s="197" t="s">
        <v>23</v>
      </c>
      <c r="C271" s="198" t="s">
        <v>315</v>
      </c>
      <c r="D271" s="486" t="s">
        <v>195</v>
      </c>
      <c r="E271" s="534" t="s">
        <v>160</v>
      </c>
      <c r="F271" s="533">
        <v>8</v>
      </c>
      <c r="G271" s="532">
        <v>14</v>
      </c>
      <c r="H271" s="426">
        <v>1.62</v>
      </c>
      <c r="I271" s="425" t="s">
        <v>187</v>
      </c>
      <c r="J271" s="424">
        <v>60</v>
      </c>
      <c r="K271" s="202"/>
      <c r="L271" s="203"/>
      <c r="M271" s="164"/>
      <c r="N271" s="203"/>
      <c r="O271" s="204"/>
      <c r="P271" s="531">
        <v>2024</v>
      </c>
      <c r="Q271" s="530" t="s">
        <v>187</v>
      </c>
      <c r="R271" s="529">
        <v>1740</v>
      </c>
      <c r="S271" s="277"/>
      <c r="T271" s="83"/>
      <c r="U271" s="85"/>
    </row>
    <row r="272" spans="2:21" ht="19.2" customHeight="1" x14ac:dyDescent="0.2">
      <c r="B272" s="197" t="s">
        <v>23</v>
      </c>
      <c r="C272" s="198" t="s">
        <v>315</v>
      </c>
      <c r="D272" s="486" t="s">
        <v>195</v>
      </c>
      <c r="E272" s="534" t="s">
        <v>160</v>
      </c>
      <c r="F272" s="533">
        <v>34</v>
      </c>
      <c r="G272" s="532">
        <v>20</v>
      </c>
      <c r="H272" s="426">
        <v>0.98</v>
      </c>
      <c r="I272" s="425" t="s">
        <v>188</v>
      </c>
      <c r="J272" s="424">
        <v>66</v>
      </c>
      <c r="K272" s="202"/>
      <c r="L272" s="203"/>
      <c r="M272" s="164"/>
      <c r="N272" s="203"/>
      <c r="O272" s="204"/>
      <c r="P272" s="531">
        <v>2024</v>
      </c>
      <c r="Q272" s="530" t="s">
        <v>187</v>
      </c>
      <c r="R272" s="529">
        <v>1740</v>
      </c>
      <c r="S272" s="277"/>
      <c r="T272" s="83"/>
      <c r="U272" s="85"/>
    </row>
    <row r="273" spans="2:21" ht="19.2" customHeight="1" x14ac:dyDescent="0.2">
      <c r="B273" s="197" t="s">
        <v>23</v>
      </c>
      <c r="C273" s="198" t="s">
        <v>315</v>
      </c>
      <c r="D273" s="486" t="s">
        <v>195</v>
      </c>
      <c r="E273" s="534" t="s">
        <v>160</v>
      </c>
      <c r="F273" s="533">
        <v>34</v>
      </c>
      <c r="G273" s="532">
        <v>73</v>
      </c>
      <c r="H273" s="426">
        <v>0.42</v>
      </c>
      <c r="I273" s="425" t="s">
        <v>188</v>
      </c>
      <c r="J273" s="424">
        <v>65</v>
      </c>
      <c r="K273" s="202"/>
      <c r="L273" s="203"/>
      <c r="M273" s="164"/>
      <c r="N273" s="203"/>
      <c r="O273" s="204"/>
      <c r="P273" s="531">
        <v>2024</v>
      </c>
      <c r="Q273" s="530" t="s">
        <v>187</v>
      </c>
      <c r="R273" s="529">
        <v>1740</v>
      </c>
      <c r="S273" s="277"/>
      <c r="T273" s="83"/>
      <c r="U273" s="85"/>
    </row>
    <row r="274" spans="2:21" ht="19.2" customHeight="1" x14ac:dyDescent="0.2">
      <c r="B274" s="269" t="s">
        <v>23</v>
      </c>
      <c r="C274" s="266" t="s">
        <v>315</v>
      </c>
      <c r="D274" s="273" t="s">
        <v>196</v>
      </c>
      <c r="E274" s="523" t="s">
        <v>155</v>
      </c>
      <c r="F274" s="49" t="s">
        <v>211</v>
      </c>
      <c r="G274" s="26" t="s">
        <v>317</v>
      </c>
      <c r="H274" s="28">
        <v>4.5599999999999996</v>
      </c>
      <c r="I274" s="29" t="s">
        <v>140</v>
      </c>
      <c r="J274" s="113">
        <v>2</v>
      </c>
      <c r="K274" s="114"/>
      <c r="L274" s="275"/>
      <c r="M274" s="29"/>
      <c r="N274" s="275"/>
      <c r="O274" s="83"/>
      <c r="P274" s="277"/>
      <c r="Q274" s="30"/>
      <c r="R274" s="110"/>
      <c r="S274" s="277">
        <v>2021</v>
      </c>
      <c r="T274" s="83" t="s">
        <v>155</v>
      </c>
      <c r="U274" s="85"/>
    </row>
    <row r="275" spans="2:21" ht="19.2" customHeight="1" x14ac:dyDescent="0.2">
      <c r="B275" s="269" t="s">
        <v>23</v>
      </c>
      <c r="C275" s="266" t="s">
        <v>315</v>
      </c>
      <c r="D275" s="273" t="s">
        <v>196</v>
      </c>
      <c r="E275" s="528" t="s">
        <v>155</v>
      </c>
      <c r="F275" s="116" t="s">
        <v>214</v>
      </c>
      <c r="G275" s="117" t="s">
        <v>258</v>
      </c>
      <c r="H275" s="124">
        <v>0.41</v>
      </c>
      <c r="I275" s="119" t="s">
        <v>140</v>
      </c>
      <c r="J275" s="527">
        <v>5</v>
      </c>
      <c r="K275" s="526"/>
      <c r="L275" s="525"/>
      <c r="M275" s="119"/>
      <c r="N275" s="525"/>
      <c r="O275" s="126"/>
      <c r="P275" s="136"/>
      <c r="Q275" s="120"/>
      <c r="R275" s="524"/>
      <c r="S275" s="136">
        <v>2021</v>
      </c>
      <c r="T275" s="126" t="s">
        <v>155</v>
      </c>
      <c r="U275" s="132"/>
    </row>
    <row r="276" spans="2:21" ht="19.2" customHeight="1" x14ac:dyDescent="0.2">
      <c r="B276" s="269" t="s">
        <v>23</v>
      </c>
      <c r="C276" s="266" t="s">
        <v>315</v>
      </c>
      <c r="D276" s="273" t="s">
        <v>196</v>
      </c>
      <c r="E276" s="523" t="s">
        <v>155</v>
      </c>
      <c r="F276" s="49" t="s">
        <v>214</v>
      </c>
      <c r="G276" s="26" t="s">
        <v>198</v>
      </c>
      <c r="H276" s="28">
        <v>1.69</v>
      </c>
      <c r="I276" s="29" t="s">
        <v>140</v>
      </c>
      <c r="J276" s="113">
        <v>2</v>
      </c>
      <c r="K276" s="114"/>
      <c r="L276" s="275"/>
      <c r="M276" s="29"/>
      <c r="N276" s="275"/>
      <c r="O276" s="83"/>
      <c r="P276" s="277"/>
      <c r="Q276" s="30"/>
      <c r="R276" s="110"/>
      <c r="S276" s="277">
        <v>2021</v>
      </c>
      <c r="T276" s="83" t="s">
        <v>155</v>
      </c>
      <c r="U276" s="85"/>
    </row>
    <row r="277" spans="2:21" ht="19.2" customHeight="1" x14ac:dyDescent="0.2">
      <c r="B277" s="269" t="s">
        <v>23</v>
      </c>
      <c r="C277" s="266" t="s">
        <v>315</v>
      </c>
      <c r="D277" s="273" t="s">
        <v>196</v>
      </c>
      <c r="E277" s="109" t="s">
        <v>155</v>
      </c>
      <c r="F277" s="49" t="s">
        <v>214</v>
      </c>
      <c r="G277" s="26" t="s">
        <v>333</v>
      </c>
      <c r="H277" s="28">
        <v>0.1</v>
      </c>
      <c r="I277" s="29" t="s">
        <v>313</v>
      </c>
      <c r="J277" s="113">
        <v>4</v>
      </c>
      <c r="K277" s="114"/>
      <c r="L277" s="275"/>
      <c r="M277" s="29"/>
      <c r="N277" s="275"/>
      <c r="O277" s="83"/>
      <c r="P277" s="277"/>
      <c r="Q277" s="30"/>
      <c r="R277" s="110"/>
      <c r="S277" s="277">
        <v>2021</v>
      </c>
      <c r="T277" s="83" t="s">
        <v>155</v>
      </c>
      <c r="U277" s="85"/>
    </row>
    <row r="278" spans="2:21" ht="19.2" customHeight="1" x14ac:dyDescent="0.2">
      <c r="B278" s="269" t="s">
        <v>23</v>
      </c>
      <c r="C278" s="266" t="s">
        <v>315</v>
      </c>
      <c r="D278" s="273" t="s">
        <v>196</v>
      </c>
      <c r="E278" s="109" t="s">
        <v>155</v>
      </c>
      <c r="F278" s="49" t="s">
        <v>214</v>
      </c>
      <c r="G278" s="26" t="s">
        <v>331</v>
      </c>
      <c r="H278" s="28">
        <v>0.2</v>
      </c>
      <c r="I278" s="29" t="s">
        <v>144</v>
      </c>
      <c r="J278" s="113">
        <v>5</v>
      </c>
      <c r="K278" s="114"/>
      <c r="L278" s="275"/>
      <c r="M278" s="29"/>
      <c r="N278" s="275"/>
      <c r="O278" s="83"/>
      <c r="P278" s="277"/>
      <c r="Q278" s="30"/>
      <c r="R278" s="110"/>
      <c r="S278" s="277">
        <v>2021</v>
      </c>
      <c r="T278" s="83" t="s">
        <v>155</v>
      </c>
      <c r="U278" s="85"/>
    </row>
    <row r="279" spans="2:21" ht="19.2" customHeight="1" x14ac:dyDescent="0.2">
      <c r="B279" s="269" t="s">
        <v>23</v>
      </c>
      <c r="C279" s="266" t="s">
        <v>315</v>
      </c>
      <c r="D279" s="273" t="s">
        <v>196</v>
      </c>
      <c r="E279" s="528" t="s">
        <v>155</v>
      </c>
      <c r="F279" s="116" t="s">
        <v>172</v>
      </c>
      <c r="G279" s="117" t="s">
        <v>320</v>
      </c>
      <c r="H279" s="124">
        <v>1.48</v>
      </c>
      <c r="I279" s="119" t="s">
        <v>144</v>
      </c>
      <c r="J279" s="527">
        <v>5</v>
      </c>
      <c r="K279" s="526"/>
      <c r="L279" s="525"/>
      <c r="M279" s="119"/>
      <c r="N279" s="525"/>
      <c r="O279" s="126"/>
      <c r="P279" s="136"/>
      <c r="Q279" s="120"/>
      <c r="R279" s="524"/>
      <c r="S279" s="136">
        <v>2021</v>
      </c>
      <c r="T279" s="126" t="s">
        <v>155</v>
      </c>
      <c r="U279" s="132"/>
    </row>
    <row r="280" spans="2:21" ht="19.2" customHeight="1" x14ac:dyDescent="0.2">
      <c r="B280" s="269" t="s">
        <v>23</v>
      </c>
      <c r="C280" s="266" t="s">
        <v>315</v>
      </c>
      <c r="D280" s="273" t="s">
        <v>196</v>
      </c>
      <c r="E280" s="109" t="s">
        <v>155</v>
      </c>
      <c r="F280" s="49" t="s">
        <v>342</v>
      </c>
      <c r="G280" s="26" t="s">
        <v>343</v>
      </c>
      <c r="H280" s="28">
        <v>0.24</v>
      </c>
      <c r="I280" s="29" t="s">
        <v>313</v>
      </c>
      <c r="J280" s="113">
        <v>4</v>
      </c>
      <c r="K280" s="114"/>
      <c r="L280" s="275"/>
      <c r="M280" s="29"/>
      <c r="N280" s="275"/>
      <c r="O280" s="83"/>
      <c r="P280" s="277"/>
      <c r="Q280" s="30"/>
      <c r="R280" s="110"/>
      <c r="S280" s="277">
        <v>2021</v>
      </c>
      <c r="T280" s="83" t="s">
        <v>155</v>
      </c>
      <c r="U280" s="85"/>
    </row>
    <row r="281" spans="2:21" ht="19.2" customHeight="1" x14ac:dyDescent="0.2">
      <c r="B281" s="269" t="s">
        <v>23</v>
      </c>
      <c r="C281" s="266" t="s">
        <v>315</v>
      </c>
      <c r="D281" s="273" t="s">
        <v>196</v>
      </c>
      <c r="E281" s="109" t="s">
        <v>155</v>
      </c>
      <c r="F281" s="49" t="s">
        <v>342</v>
      </c>
      <c r="G281" s="26" t="s">
        <v>341</v>
      </c>
      <c r="H281" s="28">
        <v>0.92</v>
      </c>
      <c r="I281" s="29" t="s">
        <v>140</v>
      </c>
      <c r="J281" s="113">
        <v>3</v>
      </c>
      <c r="K281" s="114"/>
      <c r="L281" s="275"/>
      <c r="M281" s="29"/>
      <c r="N281" s="275"/>
      <c r="O281" s="83"/>
      <c r="P281" s="277"/>
      <c r="Q281" s="30"/>
      <c r="R281" s="110"/>
      <c r="S281" s="277">
        <v>2021</v>
      </c>
      <c r="T281" s="83" t="s">
        <v>155</v>
      </c>
      <c r="U281" s="85"/>
    </row>
    <row r="282" spans="2:21" ht="19.2" customHeight="1" x14ac:dyDescent="0.2">
      <c r="B282" s="269" t="s">
        <v>23</v>
      </c>
      <c r="C282" s="266" t="s">
        <v>315</v>
      </c>
      <c r="D282" s="273" t="s">
        <v>196</v>
      </c>
      <c r="E282" s="523" t="s">
        <v>155</v>
      </c>
      <c r="F282" s="49" t="s">
        <v>279</v>
      </c>
      <c r="G282" s="26" t="s">
        <v>161</v>
      </c>
      <c r="H282" s="28">
        <v>1.84</v>
      </c>
      <c r="I282" s="29" t="s">
        <v>346</v>
      </c>
      <c r="J282" s="113">
        <v>4</v>
      </c>
      <c r="K282" s="114"/>
      <c r="L282" s="275"/>
      <c r="M282" s="29"/>
      <c r="N282" s="275"/>
      <c r="O282" s="83"/>
      <c r="P282" s="277"/>
      <c r="Q282" s="30"/>
      <c r="R282" s="110"/>
      <c r="S282" s="277">
        <v>2021</v>
      </c>
      <c r="T282" s="83" t="s">
        <v>155</v>
      </c>
      <c r="U282" s="85"/>
    </row>
    <row r="283" spans="2:21" ht="19.2" customHeight="1" x14ac:dyDescent="0.2">
      <c r="B283" s="269" t="s">
        <v>23</v>
      </c>
      <c r="C283" s="266" t="s">
        <v>315</v>
      </c>
      <c r="D283" s="273" t="s">
        <v>196</v>
      </c>
      <c r="E283" s="523" t="s">
        <v>155</v>
      </c>
      <c r="F283" s="49" t="s">
        <v>279</v>
      </c>
      <c r="G283" s="26" t="s">
        <v>317</v>
      </c>
      <c r="H283" s="28">
        <v>0.62</v>
      </c>
      <c r="I283" s="29" t="s">
        <v>346</v>
      </c>
      <c r="J283" s="113">
        <v>3</v>
      </c>
      <c r="K283" s="114"/>
      <c r="L283" s="275"/>
      <c r="M283" s="29"/>
      <c r="N283" s="275"/>
      <c r="O283" s="83"/>
      <c r="P283" s="277"/>
      <c r="Q283" s="30"/>
      <c r="R283" s="110"/>
      <c r="S283" s="277">
        <v>2021</v>
      </c>
      <c r="T283" s="83" t="s">
        <v>155</v>
      </c>
      <c r="U283" s="85"/>
    </row>
    <row r="284" spans="2:21" ht="19.2" customHeight="1" x14ac:dyDescent="0.2">
      <c r="B284" s="269" t="s">
        <v>23</v>
      </c>
      <c r="C284" s="266" t="s">
        <v>315</v>
      </c>
      <c r="D284" s="273" t="s">
        <v>196</v>
      </c>
      <c r="E284" s="109" t="s">
        <v>155</v>
      </c>
      <c r="F284" s="49" t="s">
        <v>279</v>
      </c>
      <c r="G284" s="26" t="s">
        <v>320</v>
      </c>
      <c r="H284" s="28">
        <v>0.36</v>
      </c>
      <c r="I284" s="29" t="s">
        <v>313</v>
      </c>
      <c r="J284" s="113">
        <v>4</v>
      </c>
      <c r="K284" s="114"/>
      <c r="L284" s="275"/>
      <c r="M284" s="29"/>
      <c r="N284" s="275"/>
      <c r="O284" s="83"/>
      <c r="P284" s="277"/>
      <c r="Q284" s="30"/>
      <c r="R284" s="110"/>
      <c r="S284" s="277">
        <v>2021</v>
      </c>
      <c r="T284" s="83" t="s">
        <v>155</v>
      </c>
      <c r="U284" s="85"/>
    </row>
    <row r="285" spans="2:21" ht="19.2" customHeight="1" x14ac:dyDescent="0.2">
      <c r="B285" s="269" t="s">
        <v>23</v>
      </c>
      <c r="C285" s="266" t="s">
        <v>315</v>
      </c>
      <c r="D285" s="273" t="s">
        <v>196</v>
      </c>
      <c r="E285" s="523" t="s">
        <v>155</v>
      </c>
      <c r="F285" s="49" t="s">
        <v>257</v>
      </c>
      <c r="G285" s="26" t="s">
        <v>167</v>
      </c>
      <c r="H285" s="28">
        <v>0.26</v>
      </c>
      <c r="I285" s="29" t="s">
        <v>127</v>
      </c>
      <c r="J285" s="113">
        <v>10</v>
      </c>
      <c r="K285" s="114"/>
      <c r="L285" s="275"/>
      <c r="M285" s="29"/>
      <c r="N285" s="275"/>
      <c r="O285" s="83"/>
      <c r="P285" s="277"/>
      <c r="Q285" s="30"/>
      <c r="R285" s="110"/>
      <c r="S285" s="277">
        <v>2021</v>
      </c>
      <c r="T285" s="83" t="s">
        <v>155</v>
      </c>
      <c r="U285" s="85"/>
    </row>
    <row r="286" spans="2:21" ht="19.2" customHeight="1" x14ac:dyDescent="0.2">
      <c r="B286" s="269" t="s">
        <v>23</v>
      </c>
      <c r="C286" s="266" t="s">
        <v>315</v>
      </c>
      <c r="D286" s="273" t="s">
        <v>196</v>
      </c>
      <c r="E286" s="523" t="s">
        <v>155</v>
      </c>
      <c r="F286" s="49" t="s">
        <v>257</v>
      </c>
      <c r="G286" s="26" t="s">
        <v>261</v>
      </c>
      <c r="H286" s="28">
        <v>1.56</v>
      </c>
      <c r="I286" s="29" t="s">
        <v>127</v>
      </c>
      <c r="J286" s="113">
        <v>10</v>
      </c>
      <c r="K286" s="114"/>
      <c r="L286" s="275"/>
      <c r="M286" s="29"/>
      <c r="N286" s="275"/>
      <c r="O286" s="83"/>
      <c r="P286" s="277"/>
      <c r="Q286" s="30"/>
      <c r="R286" s="110"/>
      <c r="S286" s="277">
        <v>2021</v>
      </c>
      <c r="T286" s="83" t="s">
        <v>155</v>
      </c>
      <c r="U286" s="85"/>
    </row>
    <row r="287" spans="2:21" ht="19.2" customHeight="1" x14ac:dyDescent="0.2">
      <c r="B287" s="269" t="s">
        <v>23</v>
      </c>
      <c r="C287" s="266" t="s">
        <v>315</v>
      </c>
      <c r="D287" s="273" t="s">
        <v>196</v>
      </c>
      <c r="E287" s="528" t="s">
        <v>155</v>
      </c>
      <c r="F287" s="116" t="s">
        <v>257</v>
      </c>
      <c r="G287" s="117" t="s">
        <v>337</v>
      </c>
      <c r="H287" s="124">
        <v>3.1</v>
      </c>
      <c r="I287" s="29" t="s">
        <v>127</v>
      </c>
      <c r="J287" s="527">
        <v>5</v>
      </c>
      <c r="K287" s="526"/>
      <c r="L287" s="525"/>
      <c r="M287" s="119"/>
      <c r="N287" s="525"/>
      <c r="O287" s="126"/>
      <c r="P287" s="136"/>
      <c r="Q287" s="120"/>
      <c r="R287" s="524"/>
      <c r="S287" s="136">
        <v>2021</v>
      </c>
      <c r="T287" s="126" t="s">
        <v>155</v>
      </c>
      <c r="U287" s="132"/>
    </row>
    <row r="288" spans="2:21" ht="19.2" customHeight="1" x14ac:dyDescent="0.2">
      <c r="B288" s="269" t="s">
        <v>23</v>
      </c>
      <c r="C288" s="266" t="s">
        <v>315</v>
      </c>
      <c r="D288" s="273" t="s">
        <v>196</v>
      </c>
      <c r="E288" s="528" t="s">
        <v>155</v>
      </c>
      <c r="F288" s="116" t="s">
        <v>257</v>
      </c>
      <c r="G288" s="117" t="s">
        <v>165</v>
      </c>
      <c r="H288" s="124">
        <v>2.88</v>
      </c>
      <c r="I288" s="119" t="s">
        <v>144</v>
      </c>
      <c r="J288" s="527">
        <v>4</v>
      </c>
      <c r="K288" s="526"/>
      <c r="L288" s="525"/>
      <c r="M288" s="119"/>
      <c r="N288" s="525"/>
      <c r="O288" s="126"/>
      <c r="P288" s="136"/>
      <c r="Q288" s="120"/>
      <c r="R288" s="524"/>
      <c r="S288" s="136">
        <v>2021</v>
      </c>
      <c r="T288" s="126" t="s">
        <v>155</v>
      </c>
      <c r="U288" s="132"/>
    </row>
    <row r="289" spans="2:21" ht="19.2" customHeight="1" x14ac:dyDescent="0.2">
      <c r="B289" s="269" t="s">
        <v>23</v>
      </c>
      <c r="C289" s="266" t="s">
        <v>315</v>
      </c>
      <c r="D289" s="273" t="s">
        <v>196</v>
      </c>
      <c r="E289" s="109" t="s">
        <v>155</v>
      </c>
      <c r="F289" s="49" t="s">
        <v>257</v>
      </c>
      <c r="G289" s="26" t="s">
        <v>335</v>
      </c>
      <c r="H289" s="28">
        <v>3.18</v>
      </c>
      <c r="I289" s="29" t="s">
        <v>144</v>
      </c>
      <c r="J289" s="113">
        <v>3</v>
      </c>
      <c r="K289" s="114"/>
      <c r="L289" s="275"/>
      <c r="M289" s="29"/>
      <c r="N289" s="275"/>
      <c r="O289" s="83"/>
      <c r="P289" s="277"/>
      <c r="Q289" s="30"/>
      <c r="R289" s="110"/>
      <c r="S289" s="277">
        <v>2021</v>
      </c>
      <c r="T289" s="83" t="s">
        <v>155</v>
      </c>
      <c r="U289" s="85"/>
    </row>
    <row r="290" spans="2:21" ht="19.2" customHeight="1" x14ac:dyDescent="0.2">
      <c r="B290" s="269" t="s">
        <v>23</v>
      </c>
      <c r="C290" s="266" t="s">
        <v>315</v>
      </c>
      <c r="D290" s="273" t="s">
        <v>196</v>
      </c>
      <c r="E290" s="109" t="s">
        <v>155</v>
      </c>
      <c r="F290" s="49" t="s">
        <v>257</v>
      </c>
      <c r="G290" s="26" t="s">
        <v>170</v>
      </c>
      <c r="H290" s="28">
        <v>2.82</v>
      </c>
      <c r="I290" s="29" t="s">
        <v>144</v>
      </c>
      <c r="J290" s="113">
        <v>2</v>
      </c>
      <c r="K290" s="114"/>
      <c r="L290" s="275"/>
      <c r="M290" s="29"/>
      <c r="N290" s="275"/>
      <c r="O290" s="83"/>
      <c r="P290" s="277"/>
      <c r="Q290" s="30"/>
      <c r="R290" s="110"/>
      <c r="S290" s="277">
        <v>2021</v>
      </c>
      <c r="T290" s="83" t="s">
        <v>155</v>
      </c>
      <c r="U290" s="85"/>
    </row>
    <row r="291" spans="2:21" ht="19.2" customHeight="1" x14ac:dyDescent="0.2">
      <c r="B291" s="269" t="s">
        <v>23</v>
      </c>
      <c r="C291" s="266" t="s">
        <v>315</v>
      </c>
      <c r="D291" s="273" t="s">
        <v>196</v>
      </c>
      <c r="E291" s="109" t="s">
        <v>155</v>
      </c>
      <c r="F291" s="49" t="s">
        <v>257</v>
      </c>
      <c r="G291" s="26" t="s">
        <v>334</v>
      </c>
      <c r="H291" s="28">
        <v>2.7</v>
      </c>
      <c r="I291" s="29" t="s">
        <v>313</v>
      </c>
      <c r="J291" s="113">
        <v>1</v>
      </c>
      <c r="K291" s="114"/>
      <c r="L291" s="275"/>
      <c r="M291" s="29"/>
      <c r="N291" s="275"/>
      <c r="O291" s="83"/>
      <c r="P291" s="277"/>
      <c r="Q291" s="30"/>
      <c r="R291" s="110"/>
      <c r="S291" s="277">
        <v>2021</v>
      </c>
      <c r="T291" s="83" t="s">
        <v>155</v>
      </c>
      <c r="U291" s="85"/>
    </row>
    <row r="292" spans="2:21" ht="19.2" customHeight="1" x14ac:dyDescent="0.2">
      <c r="B292" s="269" t="s">
        <v>23</v>
      </c>
      <c r="C292" s="266" t="s">
        <v>315</v>
      </c>
      <c r="D292" s="273" t="s">
        <v>196</v>
      </c>
      <c r="E292" s="528" t="s">
        <v>155</v>
      </c>
      <c r="F292" s="116" t="s">
        <v>324</v>
      </c>
      <c r="G292" s="117" t="s">
        <v>330</v>
      </c>
      <c r="H292" s="124">
        <v>0.87</v>
      </c>
      <c r="I292" s="119" t="s">
        <v>144</v>
      </c>
      <c r="J292" s="527">
        <v>7</v>
      </c>
      <c r="K292" s="526"/>
      <c r="L292" s="525"/>
      <c r="M292" s="119"/>
      <c r="N292" s="525"/>
      <c r="O292" s="126"/>
      <c r="P292" s="136"/>
      <c r="Q292" s="120"/>
      <c r="R292" s="524"/>
      <c r="S292" s="136">
        <v>2021</v>
      </c>
      <c r="T292" s="126" t="s">
        <v>155</v>
      </c>
      <c r="U292" s="132"/>
    </row>
    <row r="293" spans="2:21" ht="19.2" customHeight="1" x14ac:dyDescent="0.2">
      <c r="B293" s="269" t="s">
        <v>23</v>
      </c>
      <c r="C293" s="266" t="s">
        <v>315</v>
      </c>
      <c r="D293" s="273" t="s">
        <v>196</v>
      </c>
      <c r="E293" s="523" t="s">
        <v>155</v>
      </c>
      <c r="F293" s="49" t="s">
        <v>291</v>
      </c>
      <c r="G293" s="26" t="s">
        <v>318</v>
      </c>
      <c r="H293" s="28">
        <v>2.86</v>
      </c>
      <c r="I293" s="29" t="s">
        <v>144</v>
      </c>
      <c r="J293" s="113">
        <v>2</v>
      </c>
      <c r="K293" s="114"/>
      <c r="L293" s="275"/>
      <c r="M293" s="29"/>
      <c r="N293" s="275"/>
      <c r="O293" s="83"/>
      <c r="P293" s="277"/>
      <c r="Q293" s="30"/>
      <c r="R293" s="110"/>
      <c r="S293" s="277">
        <v>2021</v>
      </c>
      <c r="T293" s="83" t="s">
        <v>155</v>
      </c>
      <c r="U293" s="85"/>
    </row>
    <row r="294" spans="2:21" ht="19.2" customHeight="1" x14ac:dyDescent="0.2">
      <c r="B294" s="269" t="s">
        <v>23</v>
      </c>
      <c r="C294" s="266" t="s">
        <v>315</v>
      </c>
      <c r="D294" s="273" t="s">
        <v>196</v>
      </c>
      <c r="E294" s="523" t="s">
        <v>155</v>
      </c>
      <c r="F294" s="49" t="s">
        <v>291</v>
      </c>
      <c r="G294" s="26" t="s">
        <v>328</v>
      </c>
      <c r="H294" s="28">
        <v>1.54</v>
      </c>
      <c r="I294" s="29" t="s">
        <v>144</v>
      </c>
      <c r="J294" s="113">
        <v>2</v>
      </c>
      <c r="K294" s="114"/>
      <c r="L294" s="275"/>
      <c r="M294" s="29"/>
      <c r="N294" s="275"/>
      <c r="O294" s="83"/>
      <c r="P294" s="277"/>
      <c r="Q294" s="30"/>
      <c r="R294" s="110"/>
      <c r="S294" s="277">
        <v>2021</v>
      </c>
      <c r="T294" s="83" t="s">
        <v>155</v>
      </c>
      <c r="U294" s="85"/>
    </row>
    <row r="295" spans="2:21" ht="19.2" customHeight="1" x14ac:dyDescent="0.2">
      <c r="B295" s="269" t="s">
        <v>23</v>
      </c>
      <c r="C295" s="266" t="s">
        <v>315</v>
      </c>
      <c r="D295" s="273" t="s">
        <v>196</v>
      </c>
      <c r="E295" s="523" t="s">
        <v>155</v>
      </c>
      <c r="F295" s="49" t="s">
        <v>253</v>
      </c>
      <c r="G295" s="26" t="s">
        <v>340</v>
      </c>
      <c r="H295" s="28">
        <v>2.34</v>
      </c>
      <c r="I295" s="29" t="s">
        <v>140</v>
      </c>
      <c r="J295" s="113">
        <v>3</v>
      </c>
      <c r="K295" s="114"/>
      <c r="L295" s="275"/>
      <c r="M295" s="29"/>
      <c r="N295" s="275"/>
      <c r="O295" s="83"/>
      <c r="P295" s="277"/>
      <c r="Q295" s="30"/>
      <c r="R295" s="110"/>
      <c r="S295" s="277">
        <v>2021</v>
      </c>
      <c r="T295" s="83" t="s">
        <v>155</v>
      </c>
      <c r="U295" s="85"/>
    </row>
    <row r="296" spans="2:21" ht="19.2" customHeight="1" x14ac:dyDescent="0.2">
      <c r="B296" s="269" t="s">
        <v>23</v>
      </c>
      <c r="C296" s="266" t="s">
        <v>315</v>
      </c>
      <c r="D296" s="273" t="s">
        <v>196</v>
      </c>
      <c r="E296" s="109" t="s">
        <v>155</v>
      </c>
      <c r="F296" s="49" t="s">
        <v>253</v>
      </c>
      <c r="G296" s="26" t="s">
        <v>344</v>
      </c>
      <c r="H296" s="28">
        <v>1.24</v>
      </c>
      <c r="I296" s="29" t="s">
        <v>313</v>
      </c>
      <c r="J296" s="113">
        <v>4</v>
      </c>
      <c r="K296" s="114"/>
      <c r="L296" s="275"/>
      <c r="M296" s="29"/>
      <c r="N296" s="275"/>
      <c r="O296" s="83"/>
      <c r="P296" s="277"/>
      <c r="Q296" s="30"/>
      <c r="R296" s="110"/>
      <c r="S296" s="277">
        <v>2021</v>
      </c>
      <c r="T296" s="83" t="s">
        <v>155</v>
      </c>
      <c r="U296" s="85"/>
    </row>
    <row r="297" spans="2:21" ht="19.2" customHeight="1" x14ac:dyDescent="0.2">
      <c r="B297" s="269" t="s">
        <v>23</v>
      </c>
      <c r="C297" s="266" t="s">
        <v>315</v>
      </c>
      <c r="D297" s="273" t="s">
        <v>196</v>
      </c>
      <c r="E297" s="523" t="s">
        <v>155</v>
      </c>
      <c r="F297" s="49" t="s">
        <v>253</v>
      </c>
      <c r="G297" s="26" t="s">
        <v>330</v>
      </c>
      <c r="H297" s="28">
        <v>2.2599999999999998</v>
      </c>
      <c r="I297" s="29" t="s">
        <v>144</v>
      </c>
      <c r="J297" s="113">
        <v>1</v>
      </c>
      <c r="K297" s="114"/>
      <c r="L297" s="275"/>
      <c r="M297" s="29"/>
      <c r="N297" s="275"/>
      <c r="O297" s="83"/>
      <c r="P297" s="277"/>
      <c r="Q297" s="30"/>
      <c r="R297" s="110"/>
      <c r="S297" s="277">
        <v>2021</v>
      </c>
      <c r="T297" s="83" t="s">
        <v>155</v>
      </c>
      <c r="U297" s="85"/>
    </row>
    <row r="298" spans="2:21" ht="19.2" customHeight="1" x14ac:dyDescent="0.2">
      <c r="B298" s="269" t="s">
        <v>23</v>
      </c>
      <c r="C298" s="266" t="s">
        <v>315</v>
      </c>
      <c r="D298" s="273" t="s">
        <v>196</v>
      </c>
      <c r="E298" s="523" t="s">
        <v>155</v>
      </c>
      <c r="F298" s="49" t="s">
        <v>281</v>
      </c>
      <c r="G298" s="26" t="s">
        <v>288</v>
      </c>
      <c r="H298" s="28">
        <v>3.73</v>
      </c>
      <c r="I298" s="29" t="s">
        <v>313</v>
      </c>
      <c r="J298" s="113">
        <v>2</v>
      </c>
      <c r="K298" s="114"/>
      <c r="L298" s="275"/>
      <c r="M298" s="29"/>
      <c r="N298" s="275"/>
      <c r="O298" s="83"/>
      <c r="P298" s="277"/>
      <c r="Q298" s="30"/>
      <c r="R298" s="110"/>
      <c r="S298" s="277">
        <v>2021</v>
      </c>
      <c r="T298" s="83" t="s">
        <v>155</v>
      </c>
      <c r="U298" s="85"/>
    </row>
    <row r="299" spans="2:21" ht="19.2" customHeight="1" x14ac:dyDescent="0.2">
      <c r="B299" s="269" t="s">
        <v>23</v>
      </c>
      <c r="C299" s="266" t="s">
        <v>315</v>
      </c>
      <c r="D299" s="273" t="s">
        <v>196</v>
      </c>
      <c r="E299" s="523" t="s">
        <v>155</v>
      </c>
      <c r="F299" s="49" t="s">
        <v>281</v>
      </c>
      <c r="G299" s="26" t="s">
        <v>162</v>
      </c>
      <c r="H299" s="28">
        <v>1.8</v>
      </c>
      <c r="I299" s="29" t="s">
        <v>144</v>
      </c>
      <c r="J299" s="113">
        <v>1</v>
      </c>
      <c r="K299" s="114"/>
      <c r="L299" s="275"/>
      <c r="M299" s="29"/>
      <c r="N299" s="275"/>
      <c r="O299" s="83"/>
      <c r="P299" s="277"/>
      <c r="Q299" s="30"/>
      <c r="R299" s="110"/>
      <c r="S299" s="277">
        <v>2021</v>
      </c>
      <c r="T299" s="83" t="s">
        <v>155</v>
      </c>
      <c r="U299" s="85"/>
    </row>
    <row r="300" spans="2:21" ht="19.2" customHeight="1" x14ac:dyDescent="0.2">
      <c r="B300" s="269" t="s">
        <v>23</v>
      </c>
      <c r="C300" s="266" t="s">
        <v>315</v>
      </c>
      <c r="D300" s="273" t="s">
        <v>196</v>
      </c>
      <c r="E300" s="523" t="s">
        <v>155</v>
      </c>
      <c r="F300" s="49" t="s">
        <v>281</v>
      </c>
      <c r="G300" s="26" t="s">
        <v>163</v>
      </c>
      <c r="H300" s="28">
        <v>0.64</v>
      </c>
      <c r="I300" s="29" t="s">
        <v>140</v>
      </c>
      <c r="J300" s="113">
        <v>2</v>
      </c>
      <c r="K300" s="114"/>
      <c r="L300" s="275"/>
      <c r="M300" s="29"/>
      <c r="N300" s="275"/>
      <c r="O300" s="83"/>
      <c r="P300" s="277"/>
      <c r="Q300" s="30"/>
      <c r="R300" s="110"/>
      <c r="S300" s="277">
        <v>2021</v>
      </c>
      <c r="T300" s="83" t="s">
        <v>155</v>
      </c>
      <c r="U300" s="85"/>
    </row>
    <row r="301" spans="2:21" ht="19.2" customHeight="1" x14ac:dyDescent="0.2">
      <c r="B301" s="269" t="s">
        <v>23</v>
      </c>
      <c r="C301" s="266" t="s">
        <v>315</v>
      </c>
      <c r="D301" s="273" t="s">
        <v>196</v>
      </c>
      <c r="E301" s="523" t="s">
        <v>155</v>
      </c>
      <c r="F301" s="49" t="s">
        <v>281</v>
      </c>
      <c r="G301" s="26" t="s">
        <v>327</v>
      </c>
      <c r="H301" s="28">
        <v>2.2599999999999998</v>
      </c>
      <c r="I301" s="29" t="s">
        <v>144</v>
      </c>
      <c r="J301" s="113">
        <v>1</v>
      </c>
      <c r="K301" s="114"/>
      <c r="L301" s="275"/>
      <c r="M301" s="29"/>
      <c r="N301" s="275"/>
      <c r="O301" s="83"/>
      <c r="P301" s="277"/>
      <c r="Q301" s="30"/>
      <c r="R301" s="110"/>
      <c r="S301" s="277">
        <v>2021</v>
      </c>
      <c r="T301" s="83" t="s">
        <v>155</v>
      </c>
      <c r="U301" s="85"/>
    </row>
    <row r="302" spans="2:21" ht="19.2" customHeight="1" x14ac:dyDescent="0.2">
      <c r="B302" s="241" t="s">
        <v>23</v>
      </c>
      <c r="C302" s="80" t="s">
        <v>315</v>
      </c>
      <c r="D302" s="522" t="s">
        <v>196</v>
      </c>
      <c r="E302" s="521" t="s">
        <v>155</v>
      </c>
      <c r="F302" s="236" t="s">
        <v>281</v>
      </c>
      <c r="G302" s="244" t="s">
        <v>345</v>
      </c>
      <c r="H302" s="237">
        <v>0.2</v>
      </c>
      <c r="I302" s="238" t="s">
        <v>144</v>
      </c>
      <c r="J302" s="245">
        <v>6</v>
      </c>
      <c r="K302" s="246"/>
      <c r="L302" s="240"/>
      <c r="M302" s="238"/>
      <c r="N302" s="240"/>
      <c r="O302" s="247"/>
      <c r="P302" s="77"/>
      <c r="Q302" s="239"/>
      <c r="R302" s="248"/>
      <c r="S302" s="77">
        <v>2021</v>
      </c>
      <c r="T302" s="247" t="s">
        <v>155</v>
      </c>
      <c r="U302" s="249"/>
    </row>
    <row r="303" spans="2:21" ht="19.2" customHeight="1" x14ac:dyDescent="0.2">
      <c r="B303" s="241" t="s">
        <v>23</v>
      </c>
      <c r="C303" s="80" t="s">
        <v>315</v>
      </c>
      <c r="D303" s="522" t="s">
        <v>195</v>
      </c>
      <c r="E303" s="521" t="s">
        <v>155</v>
      </c>
      <c r="F303" s="236" t="s">
        <v>324</v>
      </c>
      <c r="G303" s="244" t="s">
        <v>330</v>
      </c>
      <c r="H303" s="237">
        <v>0.87</v>
      </c>
      <c r="I303" s="238" t="s">
        <v>144</v>
      </c>
      <c r="J303" s="245">
        <v>8</v>
      </c>
      <c r="K303" s="246"/>
      <c r="L303" s="240"/>
      <c r="M303" s="238"/>
      <c r="N303" s="240"/>
      <c r="O303" s="247"/>
      <c r="P303" s="77"/>
      <c r="Q303" s="239"/>
      <c r="R303" s="248"/>
      <c r="S303" s="77">
        <v>2022</v>
      </c>
      <c r="T303" s="247" t="s">
        <v>338</v>
      </c>
      <c r="U303" s="249"/>
    </row>
    <row r="304" spans="2:21" ht="19.2" customHeight="1" x14ac:dyDescent="0.2">
      <c r="B304" s="241" t="s">
        <v>23</v>
      </c>
      <c r="C304" s="80" t="s">
        <v>315</v>
      </c>
      <c r="D304" s="522" t="s">
        <v>195</v>
      </c>
      <c r="E304" s="521" t="s">
        <v>155</v>
      </c>
      <c r="F304" s="236" t="s">
        <v>281</v>
      </c>
      <c r="G304" s="244" t="s">
        <v>345</v>
      </c>
      <c r="H304" s="237">
        <v>0.2</v>
      </c>
      <c r="I304" s="238" t="s">
        <v>144</v>
      </c>
      <c r="J304" s="245">
        <v>7</v>
      </c>
      <c r="K304" s="246"/>
      <c r="L304" s="240"/>
      <c r="M304" s="238"/>
      <c r="N304" s="240"/>
      <c r="O304" s="247"/>
      <c r="P304" s="77"/>
      <c r="Q304" s="239"/>
      <c r="R304" s="248"/>
      <c r="S304" s="77">
        <v>2022</v>
      </c>
      <c r="T304" s="247" t="s">
        <v>338</v>
      </c>
      <c r="U304" s="249"/>
    </row>
    <row r="305" spans="2:21" ht="19.2" customHeight="1" x14ac:dyDescent="0.2">
      <c r="B305" s="241" t="s">
        <v>23</v>
      </c>
      <c r="C305" s="80" t="s">
        <v>315</v>
      </c>
      <c r="D305" s="522" t="s">
        <v>195</v>
      </c>
      <c r="E305" s="521" t="s">
        <v>155</v>
      </c>
      <c r="F305" s="236" t="s">
        <v>172</v>
      </c>
      <c r="G305" s="244" t="s">
        <v>320</v>
      </c>
      <c r="H305" s="237">
        <v>1.48</v>
      </c>
      <c r="I305" s="238" t="s">
        <v>144</v>
      </c>
      <c r="J305" s="245">
        <v>6</v>
      </c>
      <c r="K305" s="246"/>
      <c r="L305" s="240"/>
      <c r="M305" s="238"/>
      <c r="N305" s="240"/>
      <c r="O305" s="247"/>
      <c r="P305" s="77"/>
      <c r="Q305" s="239"/>
      <c r="R305" s="248"/>
      <c r="S305" s="77">
        <v>2022</v>
      </c>
      <c r="T305" s="247" t="s">
        <v>338</v>
      </c>
      <c r="U305" s="249"/>
    </row>
    <row r="306" spans="2:21" ht="19.2" customHeight="1" x14ac:dyDescent="0.2">
      <c r="B306" s="241" t="s">
        <v>23</v>
      </c>
      <c r="C306" s="80" t="s">
        <v>315</v>
      </c>
      <c r="D306" s="522" t="s">
        <v>195</v>
      </c>
      <c r="E306" s="521" t="s">
        <v>155</v>
      </c>
      <c r="F306" s="236" t="s">
        <v>214</v>
      </c>
      <c r="G306" s="244" t="s">
        <v>258</v>
      </c>
      <c r="H306" s="237">
        <v>0.41</v>
      </c>
      <c r="I306" s="238" t="s">
        <v>140</v>
      </c>
      <c r="J306" s="245">
        <v>6</v>
      </c>
      <c r="K306" s="246"/>
      <c r="L306" s="240"/>
      <c r="M306" s="238"/>
      <c r="N306" s="240"/>
      <c r="O306" s="247"/>
      <c r="P306" s="77"/>
      <c r="Q306" s="239"/>
      <c r="R306" s="248"/>
      <c r="S306" s="77">
        <v>2022</v>
      </c>
      <c r="T306" s="247" t="s">
        <v>338</v>
      </c>
      <c r="U306" s="249"/>
    </row>
    <row r="307" spans="2:21" ht="19.2" customHeight="1" x14ac:dyDescent="0.2">
      <c r="B307" s="241" t="s">
        <v>23</v>
      </c>
      <c r="C307" s="80" t="s">
        <v>315</v>
      </c>
      <c r="D307" s="522" t="s">
        <v>195</v>
      </c>
      <c r="E307" s="521" t="s">
        <v>155</v>
      </c>
      <c r="F307" s="236" t="s">
        <v>257</v>
      </c>
      <c r="G307" s="244" t="s">
        <v>337</v>
      </c>
      <c r="H307" s="237">
        <v>3.1</v>
      </c>
      <c r="I307" s="238" t="s">
        <v>156</v>
      </c>
      <c r="J307" s="245">
        <v>6</v>
      </c>
      <c r="K307" s="246"/>
      <c r="L307" s="240"/>
      <c r="M307" s="238"/>
      <c r="N307" s="240"/>
      <c r="O307" s="247"/>
      <c r="P307" s="77"/>
      <c r="Q307" s="239"/>
      <c r="R307" s="248"/>
      <c r="S307" s="77">
        <v>2022</v>
      </c>
      <c r="T307" s="247" t="s">
        <v>338</v>
      </c>
      <c r="U307" s="249"/>
    </row>
    <row r="308" spans="2:21" ht="19.2" customHeight="1" x14ac:dyDescent="0.2">
      <c r="B308" s="241" t="s">
        <v>23</v>
      </c>
      <c r="C308" s="80" t="s">
        <v>315</v>
      </c>
      <c r="D308" s="522" t="s">
        <v>195</v>
      </c>
      <c r="E308" s="521" t="s">
        <v>155</v>
      </c>
      <c r="F308" s="236" t="s">
        <v>257</v>
      </c>
      <c r="G308" s="244" t="s">
        <v>165</v>
      </c>
      <c r="H308" s="237">
        <v>2.88</v>
      </c>
      <c r="I308" s="238" t="s">
        <v>144</v>
      </c>
      <c r="J308" s="245">
        <v>5</v>
      </c>
      <c r="K308" s="246"/>
      <c r="L308" s="240"/>
      <c r="M308" s="238"/>
      <c r="N308" s="240"/>
      <c r="O308" s="247"/>
      <c r="P308" s="77"/>
      <c r="Q308" s="239"/>
      <c r="R308" s="248"/>
      <c r="S308" s="77">
        <v>2022</v>
      </c>
      <c r="T308" s="247" t="s">
        <v>338</v>
      </c>
      <c r="U308" s="249"/>
    </row>
    <row r="309" spans="2:21" ht="19.2" customHeight="1" x14ac:dyDescent="0.2">
      <c r="B309" s="241" t="s">
        <v>23</v>
      </c>
      <c r="C309" s="80" t="s">
        <v>315</v>
      </c>
      <c r="D309" s="522" t="s">
        <v>195</v>
      </c>
      <c r="E309" s="521" t="s">
        <v>155</v>
      </c>
      <c r="F309" s="236" t="s">
        <v>257</v>
      </c>
      <c r="G309" s="244" t="s">
        <v>335</v>
      </c>
      <c r="H309" s="237">
        <v>3.18</v>
      </c>
      <c r="I309" s="238" t="s">
        <v>144</v>
      </c>
      <c r="J309" s="245">
        <v>4</v>
      </c>
      <c r="K309" s="246"/>
      <c r="L309" s="240"/>
      <c r="M309" s="238"/>
      <c r="N309" s="240"/>
      <c r="O309" s="247"/>
      <c r="P309" s="77"/>
      <c r="Q309" s="239"/>
      <c r="R309" s="248"/>
      <c r="S309" s="77">
        <v>2022</v>
      </c>
      <c r="T309" s="247" t="s">
        <v>338</v>
      </c>
      <c r="U309" s="249"/>
    </row>
    <row r="310" spans="2:21" ht="19.2" customHeight="1" x14ac:dyDescent="0.2">
      <c r="B310" s="241" t="s">
        <v>23</v>
      </c>
      <c r="C310" s="80" t="s">
        <v>315</v>
      </c>
      <c r="D310" s="522" t="s">
        <v>195</v>
      </c>
      <c r="E310" s="521" t="s">
        <v>155</v>
      </c>
      <c r="F310" s="236" t="s">
        <v>257</v>
      </c>
      <c r="G310" s="244" t="s">
        <v>170</v>
      </c>
      <c r="H310" s="237">
        <v>2.82</v>
      </c>
      <c r="I310" s="238" t="s">
        <v>144</v>
      </c>
      <c r="J310" s="245">
        <v>3</v>
      </c>
      <c r="K310" s="246"/>
      <c r="L310" s="240"/>
      <c r="M310" s="238"/>
      <c r="N310" s="240"/>
      <c r="O310" s="247"/>
      <c r="P310" s="77"/>
      <c r="Q310" s="239"/>
      <c r="R310" s="248"/>
      <c r="S310" s="77">
        <v>2022</v>
      </c>
      <c r="T310" s="247" t="s">
        <v>338</v>
      </c>
      <c r="U310" s="249"/>
    </row>
    <row r="311" spans="2:21" ht="19.2" customHeight="1" x14ac:dyDescent="0.2">
      <c r="B311" s="241" t="s">
        <v>23</v>
      </c>
      <c r="C311" s="80" t="s">
        <v>315</v>
      </c>
      <c r="D311" s="522" t="s">
        <v>195</v>
      </c>
      <c r="E311" s="521" t="s">
        <v>155</v>
      </c>
      <c r="F311" s="236" t="s">
        <v>257</v>
      </c>
      <c r="G311" s="244" t="s">
        <v>334</v>
      </c>
      <c r="H311" s="237">
        <v>2.7</v>
      </c>
      <c r="I311" s="238" t="s">
        <v>313</v>
      </c>
      <c r="J311" s="245">
        <v>2</v>
      </c>
      <c r="K311" s="246"/>
      <c r="L311" s="240"/>
      <c r="M311" s="238"/>
      <c r="N311" s="240"/>
      <c r="O311" s="247"/>
      <c r="P311" s="77"/>
      <c r="Q311" s="239"/>
      <c r="R311" s="248"/>
      <c r="S311" s="77">
        <v>2022</v>
      </c>
      <c r="T311" s="247" t="s">
        <v>338</v>
      </c>
      <c r="U311" s="249"/>
    </row>
    <row r="312" spans="2:21" ht="19.2" customHeight="1" x14ac:dyDescent="0.2">
      <c r="B312" s="241" t="s">
        <v>23</v>
      </c>
      <c r="C312" s="80" t="s">
        <v>315</v>
      </c>
      <c r="D312" s="522" t="s">
        <v>195</v>
      </c>
      <c r="E312" s="521" t="s">
        <v>155</v>
      </c>
      <c r="F312" s="236" t="s">
        <v>253</v>
      </c>
      <c r="G312" s="244" t="s">
        <v>344</v>
      </c>
      <c r="H312" s="237">
        <v>1.24</v>
      </c>
      <c r="I312" s="238" t="s">
        <v>313</v>
      </c>
      <c r="J312" s="245">
        <v>5</v>
      </c>
      <c r="K312" s="246"/>
      <c r="L312" s="240"/>
      <c r="M312" s="238"/>
      <c r="N312" s="240"/>
      <c r="O312" s="247"/>
      <c r="P312" s="77"/>
      <c r="Q312" s="239"/>
      <c r="R312" s="248"/>
      <c r="S312" s="77">
        <v>2022</v>
      </c>
      <c r="T312" s="247" t="s">
        <v>338</v>
      </c>
      <c r="U312" s="249"/>
    </row>
    <row r="313" spans="2:21" ht="19.2" customHeight="1" x14ac:dyDescent="0.2">
      <c r="B313" s="241" t="s">
        <v>23</v>
      </c>
      <c r="C313" s="80" t="s">
        <v>315</v>
      </c>
      <c r="D313" s="522" t="s">
        <v>195</v>
      </c>
      <c r="E313" s="521" t="s">
        <v>155</v>
      </c>
      <c r="F313" s="236" t="s">
        <v>214</v>
      </c>
      <c r="G313" s="244" t="s">
        <v>333</v>
      </c>
      <c r="H313" s="237">
        <v>0.1</v>
      </c>
      <c r="I313" s="238" t="s">
        <v>313</v>
      </c>
      <c r="J313" s="245">
        <v>5</v>
      </c>
      <c r="K313" s="246"/>
      <c r="L313" s="240"/>
      <c r="M313" s="238"/>
      <c r="N313" s="240"/>
      <c r="O313" s="247"/>
      <c r="P313" s="77"/>
      <c r="Q313" s="239"/>
      <c r="R313" s="248"/>
      <c r="S313" s="77">
        <v>2022</v>
      </c>
      <c r="T313" s="247" t="s">
        <v>338</v>
      </c>
      <c r="U313" s="249"/>
    </row>
    <row r="314" spans="2:21" ht="19.2" customHeight="1" x14ac:dyDescent="0.2">
      <c r="B314" s="241" t="s">
        <v>23</v>
      </c>
      <c r="C314" s="80" t="s">
        <v>315</v>
      </c>
      <c r="D314" s="522" t="s">
        <v>195</v>
      </c>
      <c r="E314" s="521" t="s">
        <v>155</v>
      </c>
      <c r="F314" s="236" t="s">
        <v>214</v>
      </c>
      <c r="G314" s="244" t="s">
        <v>332</v>
      </c>
      <c r="H314" s="237">
        <v>1.1399999999999999</v>
      </c>
      <c r="I314" s="238" t="s">
        <v>140</v>
      </c>
      <c r="J314" s="245">
        <v>2</v>
      </c>
      <c r="K314" s="246"/>
      <c r="L314" s="240"/>
      <c r="M314" s="238"/>
      <c r="N314" s="240"/>
      <c r="O314" s="247"/>
      <c r="P314" s="77"/>
      <c r="Q314" s="239"/>
      <c r="R314" s="248"/>
      <c r="S314" s="77">
        <v>2022</v>
      </c>
      <c r="T314" s="247" t="s">
        <v>338</v>
      </c>
      <c r="U314" s="249"/>
    </row>
    <row r="315" spans="2:21" ht="19.2" customHeight="1" x14ac:dyDescent="0.2">
      <c r="B315" s="241" t="s">
        <v>23</v>
      </c>
      <c r="C315" s="80" t="s">
        <v>315</v>
      </c>
      <c r="D315" s="522" t="s">
        <v>195</v>
      </c>
      <c r="E315" s="521" t="s">
        <v>155</v>
      </c>
      <c r="F315" s="236" t="s">
        <v>342</v>
      </c>
      <c r="G315" s="244" t="s">
        <v>343</v>
      </c>
      <c r="H315" s="237">
        <v>0.24</v>
      </c>
      <c r="I315" s="238" t="s">
        <v>313</v>
      </c>
      <c r="J315" s="245">
        <v>5</v>
      </c>
      <c r="K315" s="246"/>
      <c r="L315" s="240"/>
      <c r="M315" s="238"/>
      <c r="N315" s="240"/>
      <c r="O315" s="247"/>
      <c r="P315" s="77"/>
      <c r="Q315" s="239"/>
      <c r="R315" s="248"/>
      <c r="S315" s="77">
        <v>2022</v>
      </c>
      <c r="T315" s="247" t="s">
        <v>338</v>
      </c>
      <c r="U315" s="249"/>
    </row>
    <row r="316" spans="2:21" ht="19.2" customHeight="1" x14ac:dyDescent="0.2">
      <c r="B316" s="241" t="s">
        <v>23</v>
      </c>
      <c r="C316" s="80" t="s">
        <v>315</v>
      </c>
      <c r="D316" s="522" t="s">
        <v>195</v>
      </c>
      <c r="E316" s="521" t="s">
        <v>155</v>
      </c>
      <c r="F316" s="236" t="s">
        <v>214</v>
      </c>
      <c r="G316" s="244" t="s">
        <v>331</v>
      </c>
      <c r="H316" s="237">
        <v>0.2</v>
      </c>
      <c r="I316" s="238" t="s">
        <v>144</v>
      </c>
      <c r="J316" s="245">
        <v>6</v>
      </c>
      <c r="K316" s="246"/>
      <c r="L316" s="240"/>
      <c r="M316" s="238"/>
      <c r="N316" s="240"/>
      <c r="O316" s="247"/>
      <c r="P316" s="77"/>
      <c r="Q316" s="239"/>
      <c r="R316" s="248"/>
      <c r="S316" s="77">
        <v>2022</v>
      </c>
      <c r="T316" s="247" t="s">
        <v>338</v>
      </c>
      <c r="U316" s="249"/>
    </row>
    <row r="317" spans="2:21" ht="19.2" customHeight="1" x14ac:dyDescent="0.2">
      <c r="B317" s="241" t="s">
        <v>23</v>
      </c>
      <c r="C317" s="80" t="s">
        <v>315</v>
      </c>
      <c r="D317" s="522" t="s">
        <v>195</v>
      </c>
      <c r="E317" s="521" t="s">
        <v>155</v>
      </c>
      <c r="F317" s="236" t="s">
        <v>279</v>
      </c>
      <c r="G317" s="244" t="s">
        <v>320</v>
      </c>
      <c r="H317" s="237">
        <v>0.36</v>
      </c>
      <c r="I317" s="238" t="s">
        <v>313</v>
      </c>
      <c r="J317" s="245">
        <v>5</v>
      </c>
      <c r="K317" s="246"/>
      <c r="L317" s="240"/>
      <c r="M317" s="238"/>
      <c r="N317" s="240"/>
      <c r="O317" s="247"/>
      <c r="P317" s="77"/>
      <c r="Q317" s="239"/>
      <c r="R317" s="248"/>
      <c r="S317" s="77">
        <v>2022</v>
      </c>
      <c r="T317" s="247" t="s">
        <v>338</v>
      </c>
      <c r="U317" s="249"/>
    </row>
    <row r="318" spans="2:21" ht="19.2" customHeight="1" x14ac:dyDescent="0.2">
      <c r="B318" s="241" t="s">
        <v>23</v>
      </c>
      <c r="C318" s="80" t="s">
        <v>315</v>
      </c>
      <c r="D318" s="522" t="s">
        <v>195</v>
      </c>
      <c r="E318" s="521" t="s">
        <v>155</v>
      </c>
      <c r="F318" s="236" t="s">
        <v>342</v>
      </c>
      <c r="G318" s="244" t="s">
        <v>341</v>
      </c>
      <c r="H318" s="237">
        <v>0.92</v>
      </c>
      <c r="I318" s="238" t="s">
        <v>140</v>
      </c>
      <c r="J318" s="245">
        <v>4</v>
      </c>
      <c r="K318" s="246"/>
      <c r="L318" s="240"/>
      <c r="M318" s="238"/>
      <c r="N318" s="240"/>
      <c r="O318" s="247"/>
      <c r="P318" s="77"/>
      <c r="Q318" s="239"/>
      <c r="R318" s="248"/>
      <c r="S318" s="77">
        <v>2022</v>
      </c>
      <c r="T318" s="247" t="s">
        <v>338</v>
      </c>
      <c r="U318" s="249"/>
    </row>
    <row r="319" spans="2:21" ht="19.2" customHeight="1" x14ac:dyDescent="0.2">
      <c r="B319" s="241" t="s">
        <v>23</v>
      </c>
      <c r="C319" s="80" t="s">
        <v>315</v>
      </c>
      <c r="D319" s="522" t="s">
        <v>195</v>
      </c>
      <c r="E319" s="521" t="s">
        <v>155</v>
      </c>
      <c r="F319" s="236" t="s">
        <v>253</v>
      </c>
      <c r="G319" s="244" t="s">
        <v>340</v>
      </c>
      <c r="H319" s="237">
        <v>2.34</v>
      </c>
      <c r="I319" s="238" t="s">
        <v>140</v>
      </c>
      <c r="J319" s="245">
        <v>4</v>
      </c>
      <c r="K319" s="246"/>
      <c r="L319" s="240"/>
      <c r="M319" s="238"/>
      <c r="N319" s="240"/>
      <c r="O319" s="247"/>
      <c r="P319" s="77"/>
      <c r="Q319" s="239"/>
      <c r="R319" s="248"/>
      <c r="S319" s="77">
        <v>2022</v>
      </c>
      <c r="T319" s="247" t="s">
        <v>338</v>
      </c>
      <c r="U319" s="249"/>
    </row>
    <row r="320" spans="2:21" ht="19.2" customHeight="1" x14ac:dyDescent="0.2">
      <c r="B320" s="241" t="s">
        <v>23</v>
      </c>
      <c r="C320" s="80" t="s">
        <v>315</v>
      </c>
      <c r="D320" s="522" t="s">
        <v>195</v>
      </c>
      <c r="E320" s="521" t="s">
        <v>155</v>
      </c>
      <c r="F320" s="236" t="s">
        <v>281</v>
      </c>
      <c r="G320" s="244" t="s">
        <v>288</v>
      </c>
      <c r="H320" s="237">
        <v>3.73</v>
      </c>
      <c r="I320" s="238" t="s">
        <v>313</v>
      </c>
      <c r="J320" s="245">
        <v>3</v>
      </c>
      <c r="K320" s="246"/>
      <c r="L320" s="240"/>
      <c r="M320" s="238"/>
      <c r="N320" s="240"/>
      <c r="O320" s="247"/>
      <c r="P320" s="77"/>
      <c r="Q320" s="239"/>
      <c r="R320" s="248"/>
      <c r="S320" s="77">
        <v>2022</v>
      </c>
      <c r="T320" s="247" t="s">
        <v>338</v>
      </c>
      <c r="U320" s="249"/>
    </row>
    <row r="321" spans="2:21" ht="19.2" customHeight="1" x14ac:dyDescent="0.2">
      <c r="B321" s="241" t="s">
        <v>23</v>
      </c>
      <c r="C321" s="80" t="s">
        <v>315</v>
      </c>
      <c r="D321" s="522" t="s">
        <v>195</v>
      </c>
      <c r="E321" s="521" t="s">
        <v>155</v>
      </c>
      <c r="F321" s="236" t="s">
        <v>253</v>
      </c>
      <c r="G321" s="244" t="s">
        <v>330</v>
      </c>
      <c r="H321" s="237">
        <v>2.2599999999999998</v>
      </c>
      <c r="I321" s="238" t="s">
        <v>144</v>
      </c>
      <c r="J321" s="245">
        <v>2</v>
      </c>
      <c r="K321" s="246"/>
      <c r="L321" s="240"/>
      <c r="M321" s="238"/>
      <c r="N321" s="240"/>
      <c r="O321" s="247"/>
      <c r="P321" s="77"/>
      <c r="Q321" s="239"/>
      <c r="R321" s="248"/>
      <c r="S321" s="77">
        <v>2022</v>
      </c>
      <c r="T321" s="247" t="s">
        <v>338</v>
      </c>
      <c r="U321" s="249"/>
    </row>
    <row r="322" spans="2:21" ht="19.2" customHeight="1" x14ac:dyDescent="0.2">
      <c r="B322" s="241" t="s">
        <v>23</v>
      </c>
      <c r="C322" s="80" t="s">
        <v>315</v>
      </c>
      <c r="D322" s="522" t="s">
        <v>195</v>
      </c>
      <c r="E322" s="521" t="s">
        <v>155</v>
      </c>
      <c r="F322" s="236" t="s">
        <v>279</v>
      </c>
      <c r="G322" s="244" t="s">
        <v>161</v>
      </c>
      <c r="H322" s="237">
        <v>1.84</v>
      </c>
      <c r="I322" s="238" t="s">
        <v>329</v>
      </c>
      <c r="J322" s="245">
        <v>5</v>
      </c>
      <c r="K322" s="246"/>
      <c r="L322" s="240"/>
      <c r="M322" s="238"/>
      <c r="N322" s="240"/>
      <c r="O322" s="247"/>
      <c r="P322" s="77"/>
      <c r="Q322" s="239"/>
      <c r="R322" s="248"/>
      <c r="S322" s="77">
        <v>2022</v>
      </c>
      <c r="T322" s="247" t="s">
        <v>338</v>
      </c>
      <c r="U322" s="249"/>
    </row>
    <row r="323" spans="2:21" ht="19.2" customHeight="1" x14ac:dyDescent="0.2">
      <c r="B323" s="241" t="s">
        <v>23</v>
      </c>
      <c r="C323" s="80" t="s">
        <v>315</v>
      </c>
      <c r="D323" s="522" t="s">
        <v>195</v>
      </c>
      <c r="E323" s="521" t="s">
        <v>155</v>
      </c>
      <c r="F323" s="236" t="s">
        <v>279</v>
      </c>
      <c r="G323" s="244" t="s">
        <v>317</v>
      </c>
      <c r="H323" s="237">
        <v>0.62</v>
      </c>
      <c r="I323" s="238" t="s">
        <v>329</v>
      </c>
      <c r="J323" s="245">
        <v>4</v>
      </c>
      <c r="K323" s="246"/>
      <c r="L323" s="240"/>
      <c r="M323" s="238"/>
      <c r="N323" s="240"/>
      <c r="O323" s="247"/>
      <c r="P323" s="77"/>
      <c r="Q323" s="239"/>
      <c r="R323" s="248"/>
      <c r="S323" s="77">
        <v>2022</v>
      </c>
      <c r="T323" s="247" t="s">
        <v>338</v>
      </c>
      <c r="U323" s="249"/>
    </row>
    <row r="324" spans="2:21" ht="19.2" customHeight="1" x14ac:dyDescent="0.2">
      <c r="B324" s="241" t="s">
        <v>23</v>
      </c>
      <c r="C324" s="80" t="s">
        <v>315</v>
      </c>
      <c r="D324" s="522" t="s">
        <v>195</v>
      </c>
      <c r="E324" s="521" t="s">
        <v>155</v>
      </c>
      <c r="F324" s="236" t="s">
        <v>211</v>
      </c>
      <c r="G324" s="244" t="s">
        <v>317</v>
      </c>
      <c r="H324" s="237">
        <v>4.5599999999999996</v>
      </c>
      <c r="I324" s="238" t="s">
        <v>140</v>
      </c>
      <c r="J324" s="245">
        <v>3</v>
      </c>
      <c r="K324" s="246"/>
      <c r="L324" s="240"/>
      <c r="M324" s="238"/>
      <c r="N324" s="240"/>
      <c r="O324" s="247"/>
      <c r="P324" s="77"/>
      <c r="Q324" s="239"/>
      <c r="R324" s="248"/>
      <c r="S324" s="77">
        <v>2022</v>
      </c>
      <c r="T324" s="247" t="s">
        <v>338</v>
      </c>
      <c r="U324" s="249"/>
    </row>
    <row r="325" spans="2:21" ht="19.2" customHeight="1" x14ac:dyDescent="0.2">
      <c r="B325" s="241" t="s">
        <v>23</v>
      </c>
      <c r="C325" s="80" t="s">
        <v>315</v>
      </c>
      <c r="D325" s="522" t="s">
        <v>195</v>
      </c>
      <c r="E325" s="521" t="s">
        <v>155</v>
      </c>
      <c r="F325" s="236" t="s">
        <v>291</v>
      </c>
      <c r="G325" s="244" t="s">
        <v>328</v>
      </c>
      <c r="H325" s="237">
        <v>1.54</v>
      </c>
      <c r="I325" s="238" t="s">
        <v>144</v>
      </c>
      <c r="J325" s="245">
        <v>3</v>
      </c>
      <c r="K325" s="246"/>
      <c r="L325" s="240"/>
      <c r="M325" s="238"/>
      <c r="N325" s="240"/>
      <c r="O325" s="247"/>
      <c r="P325" s="77"/>
      <c r="Q325" s="239"/>
      <c r="R325" s="248"/>
      <c r="S325" s="77">
        <v>2022</v>
      </c>
      <c r="T325" s="247" t="s">
        <v>338</v>
      </c>
      <c r="U325" s="249"/>
    </row>
    <row r="326" spans="2:21" ht="19.2" customHeight="1" x14ac:dyDescent="0.2">
      <c r="B326" s="241" t="s">
        <v>23</v>
      </c>
      <c r="C326" s="80" t="s">
        <v>315</v>
      </c>
      <c r="D326" s="522" t="s">
        <v>195</v>
      </c>
      <c r="E326" s="521" t="s">
        <v>155</v>
      </c>
      <c r="F326" s="236" t="s">
        <v>291</v>
      </c>
      <c r="G326" s="244" t="s">
        <v>318</v>
      </c>
      <c r="H326" s="237">
        <v>2.86</v>
      </c>
      <c r="I326" s="238" t="s">
        <v>144</v>
      </c>
      <c r="J326" s="245">
        <v>3</v>
      </c>
      <c r="K326" s="246"/>
      <c r="L326" s="240"/>
      <c r="M326" s="238"/>
      <c r="N326" s="240"/>
      <c r="O326" s="247"/>
      <c r="P326" s="77"/>
      <c r="Q326" s="239"/>
      <c r="R326" s="248"/>
      <c r="S326" s="77">
        <v>2022</v>
      </c>
      <c r="T326" s="247" t="s">
        <v>338</v>
      </c>
      <c r="U326" s="249"/>
    </row>
    <row r="327" spans="2:21" ht="19.2" customHeight="1" x14ac:dyDescent="0.2">
      <c r="B327" s="241" t="s">
        <v>23</v>
      </c>
      <c r="C327" s="80" t="s">
        <v>315</v>
      </c>
      <c r="D327" s="522" t="s">
        <v>195</v>
      </c>
      <c r="E327" s="521" t="s">
        <v>155</v>
      </c>
      <c r="F327" s="236" t="s">
        <v>214</v>
      </c>
      <c r="G327" s="244" t="s">
        <v>198</v>
      </c>
      <c r="H327" s="237">
        <v>1.69</v>
      </c>
      <c r="I327" s="238" t="s">
        <v>140</v>
      </c>
      <c r="J327" s="245">
        <v>3</v>
      </c>
      <c r="K327" s="246"/>
      <c r="L327" s="240"/>
      <c r="M327" s="238"/>
      <c r="N327" s="240"/>
      <c r="O327" s="247"/>
      <c r="P327" s="77"/>
      <c r="Q327" s="239"/>
      <c r="R327" s="248"/>
      <c r="S327" s="77">
        <v>2022</v>
      </c>
      <c r="T327" s="247" t="s">
        <v>338</v>
      </c>
      <c r="U327" s="249"/>
    </row>
    <row r="328" spans="2:21" ht="19.2" customHeight="1" x14ac:dyDescent="0.2">
      <c r="B328" s="241" t="s">
        <v>23</v>
      </c>
      <c r="C328" s="80" t="s">
        <v>315</v>
      </c>
      <c r="D328" s="522" t="s">
        <v>195</v>
      </c>
      <c r="E328" s="521" t="s">
        <v>155</v>
      </c>
      <c r="F328" s="236" t="s">
        <v>281</v>
      </c>
      <c r="G328" s="244" t="s">
        <v>163</v>
      </c>
      <c r="H328" s="237">
        <v>0.64</v>
      </c>
      <c r="I328" s="238" t="s">
        <v>140</v>
      </c>
      <c r="J328" s="245">
        <v>3</v>
      </c>
      <c r="K328" s="246"/>
      <c r="L328" s="240"/>
      <c r="M328" s="238"/>
      <c r="N328" s="240"/>
      <c r="O328" s="247"/>
      <c r="P328" s="77"/>
      <c r="Q328" s="239"/>
      <c r="R328" s="248"/>
      <c r="S328" s="77">
        <v>2022</v>
      </c>
      <c r="T328" s="247" t="s">
        <v>338</v>
      </c>
      <c r="U328" s="249"/>
    </row>
    <row r="329" spans="2:21" ht="19.2" customHeight="1" x14ac:dyDescent="0.2">
      <c r="B329" s="241" t="s">
        <v>23</v>
      </c>
      <c r="C329" s="80" t="s">
        <v>315</v>
      </c>
      <c r="D329" s="522" t="s">
        <v>195</v>
      </c>
      <c r="E329" s="521" t="s">
        <v>155</v>
      </c>
      <c r="F329" s="236" t="s">
        <v>281</v>
      </c>
      <c r="G329" s="244" t="s">
        <v>162</v>
      </c>
      <c r="H329" s="237">
        <v>1.8</v>
      </c>
      <c r="I329" s="238" t="s">
        <v>144</v>
      </c>
      <c r="J329" s="245">
        <v>2</v>
      </c>
      <c r="K329" s="246"/>
      <c r="L329" s="240"/>
      <c r="M329" s="238"/>
      <c r="N329" s="240"/>
      <c r="O329" s="247"/>
      <c r="P329" s="77"/>
      <c r="Q329" s="239"/>
      <c r="R329" s="248"/>
      <c r="S329" s="77">
        <v>2022</v>
      </c>
      <c r="T329" s="247" t="s">
        <v>338</v>
      </c>
      <c r="U329" s="249"/>
    </row>
    <row r="330" spans="2:21" ht="19.2" customHeight="1" x14ac:dyDescent="0.2">
      <c r="B330" s="241" t="s">
        <v>23</v>
      </c>
      <c r="C330" s="80" t="s">
        <v>315</v>
      </c>
      <c r="D330" s="522" t="s">
        <v>195</v>
      </c>
      <c r="E330" s="521" t="s">
        <v>155</v>
      </c>
      <c r="F330" s="236" t="s">
        <v>281</v>
      </c>
      <c r="G330" s="244" t="s">
        <v>327</v>
      </c>
      <c r="H330" s="237">
        <v>2.2599999999999998</v>
      </c>
      <c r="I330" s="238" t="s">
        <v>144</v>
      </c>
      <c r="J330" s="245">
        <v>2</v>
      </c>
      <c r="K330" s="246"/>
      <c r="L330" s="240"/>
      <c r="M330" s="238"/>
      <c r="N330" s="240"/>
      <c r="O330" s="247"/>
      <c r="P330" s="77"/>
      <c r="Q330" s="239"/>
      <c r="R330" s="248"/>
      <c r="S330" s="77">
        <v>2022</v>
      </c>
      <c r="T330" s="247" t="s">
        <v>338</v>
      </c>
      <c r="U330" s="249"/>
    </row>
    <row r="331" spans="2:21" ht="19.2" customHeight="1" x14ac:dyDescent="0.2">
      <c r="B331" s="241" t="s">
        <v>23</v>
      </c>
      <c r="C331" s="80" t="s">
        <v>315</v>
      </c>
      <c r="D331" s="522" t="s">
        <v>195</v>
      </c>
      <c r="E331" s="521" t="s">
        <v>155</v>
      </c>
      <c r="F331" s="236" t="s">
        <v>173</v>
      </c>
      <c r="G331" s="244" t="s">
        <v>211</v>
      </c>
      <c r="H331" s="237">
        <v>1.62</v>
      </c>
      <c r="I331" s="238" t="s">
        <v>140</v>
      </c>
      <c r="J331" s="245">
        <v>2</v>
      </c>
      <c r="K331" s="246"/>
      <c r="L331" s="240"/>
      <c r="M331" s="238"/>
      <c r="N331" s="240"/>
      <c r="O331" s="247"/>
      <c r="P331" s="77"/>
      <c r="Q331" s="239"/>
      <c r="R331" s="248"/>
      <c r="S331" s="77">
        <v>2022</v>
      </c>
      <c r="T331" s="247" t="s">
        <v>338</v>
      </c>
      <c r="U331" s="249"/>
    </row>
    <row r="332" spans="2:21" ht="19.2" customHeight="1" x14ac:dyDescent="0.2">
      <c r="B332" s="241" t="s">
        <v>23</v>
      </c>
      <c r="C332" s="80" t="s">
        <v>315</v>
      </c>
      <c r="D332" s="522" t="s">
        <v>195</v>
      </c>
      <c r="E332" s="521" t="s">
        <v>155</v>
      </c>
      <c r="F332" s="236" t="s">
        <v>324</v>
      </c>
      <c r="G332" s="244" t="s">
        <v>325</v>
      </c>
      <c r="H332" s="237">
        <v>3.48</v>
      </c>
      <c r="I332" s="238" t="s">
        <v>140</v>
      </c>
      <c r="J332" s="245">
        <v>2</v>
      </c>
      <c r="K332" s="246"/>
      <c r="L332" s="240"/>
      <c r="M332" s="238"/>
      <c r="N332" s="240"/>
      <c r="O332" s="247"/>
      <c r="P332" s="77"/>
      <c r="Q332" s="239"/>
      <c r="R332" s="248"/>
      <c r="S332" s="77">
        <v>2022</v>
      </c>
      <c r="T332" s="247" t="s">
        <v>338</v>
      </c>
      <c r="U332" s="249"/>
    </row>
    <row r="333" spans="2:21" ht="19.2" customHeight="1" x14ac:dyDescent="0.2">
      <c r="B333" s="241" t="s">
        <v>23</v>
      </c>
      <c r="C333" s="80" t="s">
        <v>315</v>
      </c>
      <c r="D333" s="522" t="s">
        <v>195</v>
      </c>
      <c r="E333" s="521" t="s">
        <v>155</v>
      </c>
      <c r="F333" s="236" t="s">
        <v>324</v>
      </c>
      <c r="G333" s="244" t="s">
        <v>223</v>
      </c>
      <c r="H333" s="237">
        <v>2.27</v>
      </c>
      <c r="I333" s="238" t="s">
        <v>140</v>
      </c>
      <c r="J333" s="245">
        <v>2</v>
      </c>
      <c r="K333" s="246"/>
      <c r="L333" s="240"/>
      <c r="M333" s="238"/>
      <c r="N333" s="240"/>
      <c r="O333" s="247"/>
      <c r="P333" s="77"/>
      <c r="Q333" s="239"/>
      <c r="R333" s="248"/>
      <c r="S333" s="77">
        <v>2022</v>
      </c>
      <c r="T333" s="247" t="s">
        <v>338</v>
      </c>
      <c r="U333" s="249"/>
    </row>
    <row r="334" spans="2:21" ht="19.2" customHeight="1" x14ac:dyDescent="0.2">
      <c r="B334" s="241" t="s">
        <v>23</v>
      </c>
      <c r="C334" s="80" t="s">
        <v>315</v>
      </c>
      <c r="D334" s="522" t="s">
        <v>195</v>
      </c>
      <c r="E334" s="521" t="s">
        <v>155</v>
      </c>
      <c r="F334" s="236" t="s">
        <v>322</v>
      </c>
      <c r="G334" s="244" t="s">
        <v>323</v>
      </c>
      <c r="H334" s="237">
        <v>2.21</v>
      </c>
      <c r="I334" s="238" t="s">
        <v>140</v>
      </c>
      <c r="J334" s="245">
        <v>2</v>
      </c>
      <c r="K334" s="246"/>
      <c r="L334" s="240"/>
      <c r="M334" s="238"/>
      <c r="N334" s="240"/>
      <c r="O334" s="247"/>
      <c r="P334" s="77"/>
      <c r="Q334" s="239"/>
      <c r="R334" s="248"/>
      <c r="S334" s="77">
        <v>2022</v>
      </c>
      <c r="T334" s="247" t="s">
        <v>338</v>
      </c>
      <c r="U334" s="249"/>
    </row>
    <row r="335" spans="2:21" ht="19.2" customHeight="1" x14ac:dyDescent="0.2">
      <c r="B335" s="241" t="s">
        <v>23</v>
      </c>
      <c r="C335" s="80" t="s">
        <v>315</v>
      </c>
      <c r="D335" s="522" t="s">
        <v>195</v>
      </c>
      <c r="E335" s="521" t="s">
        <v>155</v>
      </c>
      <c r="F335" s="236" t="s">
        <v>322</v>
      </c>
      <c r="G335" s="244" t="s">
        <v>321</v>
      </c>
      <c r="H335" s="237">
        <v>0.87</v>
      </c>
      <c r="I335" s="238" t="s">
        <v>140</v>
      </c>
      <c r="J335" s="245">
        <v>2</v>
      </c>
      <c r="K335" s="246"/>
      <c r="L335" s="240"/>
      <c r="M335" s="238"/>
      <c r="N335" s="240"/>
      <c r="O335" s="247"/>
      <c r="P335" s="77"/>
      <c r="Q335" s="239"/>
      <c r="R335" s="248"/>
      <c r="S335" s="77">
        <v>2022</v>
      </c>
      <c r="T335" s="247" t="s">
        <v>338</v>
      </c>
      <c r="U335" s="249"/>
    </row>
    <row r="336" spans="2:21" ht="19.2" customHeight="1" x14ac:dyDescent="0.2">
      <c r="B336" s="241" t="s">
        <v>23</v>
      </c>
      <c r="C336" s="80" t="s">
        <v>315</v>
      </c>
      <c r="D336" s="522" t="s">
        <v>195</v>
      </c>
      <c r="E336" s="521" t="s">
        <v>155</v>
      </c>
      <c r="F336" s="236" t="s">
        <v>288</v>
      </c>
      <c r="G336" s="244" t="s">
        <v>295</v>
      </c>
      <c r="H336" s="237">
        <v>2.68</v>
      </c>
      <c r="I336" s="238" t="s">
        <v>140</v>
      </c>
      <c r="J336" s="245">
        <v>2</v>
      </c>
      <c r="K336" s="246"/>
      <c r="L336" s="240"/>
      <c r="M336" s="238"/>
      <c r="N336" s="240"/>
      <c r="O336" s="247"/>
      <c r="P336" s="77"/>
      <c r="Q336" s="239"/>
      <c r="R336" s="248"/>
      <c r="S336" s="77">
        <v>2022</v>
      </c>
      <c r="T336" s="247" t="s">
        <v>338</v>
      </c>
      <c r="U336" s="249"/>
    </row>
    <row r="337" spans="2:21" ht="19.2" customHeight="1" x14ac:dyDescent="0.2">
      <c r="B337" s="241" t="s">
        <v>23</v>
      </c>
      <c r="C337" s="80" t="s">
        <v>315</v>
      </c>
      <c r="D337" s="522" t="s">
        <v>195</v>
      </c>
      <c r="E337" s="521" t="s">
        <v>155</v>
      </c>
      <c r="F337" s="236" t="s">
        <v>214</v>
      </c>
      <c r="G337" s="244" t="s">
        <v>222</v>
      </c>
      <c r="H337" s="237">
        <v>0.94</v>
      </c>
      <c r="I337" s="238" t="s">
        <v>140</v>
      </c>
      <c r="J337" s="245">
        <v>2</v>
      </c>
      <c r="K337" s="246"/>
      <c r="L337" s="240"/>
      <c r="M337" s="238"/>
      <c r="N337" s="240"/>
      <c r="O337" s="247"/>
      <c r="P337" s="77"/>
      <c r="Q337" s="239"/>
      <c r="R337" s="248"/>
      <c r="S337" s="77">
        <v>2022</v>
      </c>
      <c r="T337" s="247" t="s">
        <v>338</v>
      </c>
      <c r="U337" s="249"/>
    </row>
    <row r="338" spans="2:21" ht="19.2" customHeight="1" x14ac:dyDescent="0.2">
      <c r="B338" s="241" t="s">
        <v>23</v>
      </c>
      <c r="C338" s="80" t="s">
        <v>315</v>
      </c>
      <c r="D338" s="522" t="s">
        <v>195</v>
      </c>
      <c r="E338" s="521" t="s">
        <v>155</v>
      </c>
      <c r="F338" s="236" t="s">
        <v>214</v>
      </c>
      <c r="G338" s="244" t="s">
        <v>167</v>
      </c>
      <c r="H338" s="237">
        <v>0.67</v>
      </c>
      <c r="I338" s="238" t="s">
        <v>140</v>
      </c>
      <c r="J338" s="245">
        <v>2</v>
      </c>
      <c r="K338" s="246"/>
      <c r="L338" s="240"/>
      <c r="M338" s="238"/>
      <c r="N338" s="240"/>
      <c r="O338" s="247"/>
      <c r="P338" s="77"/>
      <c r="Q338" s="239"/>
      <c r="R338" s="248"/>
      <c r="S338" s="77">
        <v>2022</v>
      </c>
      <c r="T338" s="247" t="s">
        <v>338</v>
      </c>
      <c r="U338" s="249"/>
    </row>
    <row r="339" spans="2:21" ht="19.2" customHeight="1" x14ac:dyDescent="0.2">
      <c r="B339" s="241" t="s">
        <v>23</v>
      </c>
      <c r="C339" s="80" t="s">
        <v>315</v>
      </c>
      <c r="D339" s="522" t="s">
        <v>195</v>
      </c>
      <c r="E339" s="521" t="s">
        <v>155</v>
      </c>
      <c r="F339" s="236" t="s">
        <v>214</v>
      </c>
      <c r="G339" s="244" t="s">
        <v>168</v>
      </c>
      <c r="H339" s="237">
        <v>1.1599999999999999</v>
      </c>
      <c r="I339" s="238" t="s">
        <v>140</v>
      </c>
      <c r="J339" s="245">
        <v>1</v>
      </c>
      <c r="K339" s="246"/>
      <c r="L339" s="240"/>
      <c r="M339" s="238"/>
      <c r="N339" s="240"/>
      <c r="O339" s="247"/>
      <c r="P339" s="77"/>
      <c r="Q339" s="239"/>
      <c r="R339" s="248"/>
      <c r="S339" s="77">
        <v>2022</v>
      </c>
      <c r="T339" s="247" t="s">
        <v>338</v>
      </c>
      <c r="U339" s="249"/>
    </row>
    <row r="340" spans="2:21" ht="19.2" customHeight="1" x14ac:dyDescent="0.2">
      <c r="B340" s="241" t="s">
        <v>23</v>
      </c>
      <c r="C340" s="80" t="s">
        <v>315</v>
      </c>
      <c r="D340" s="522" t="s">
        <v>195</v>
      </c>
      <c r="E340" s="521" t="s">
        <v>155</v>
      </c>
      <c r="F340" s="236" t="s">
        <v>214</v>
      </c>
      <c r="G340" s="244" t="s">
        <v>339</v>
      </c>
      <c r="H340" s="237">
        <v>1.6</v>
      </c>
      <c r="I340" s="238" t="s">
        <v>140</v>
      </c>
      <c r="J340" s="245">
        <v>3</v>
      </c>
      <c r="K340" s="246"/>
      <c r="L340" s="240"/>
      <c r="M340" s="238"/>
      <c r="N340" s="240"/>
      <c r="O340" s="247"/>
      <c r="P340" s="77"/>
      <c r="Q340" s="239"/>
      <c r="R340" s="248"/>
      <c r="S340" s="77">
        <v>2022</v>
      </c>
      <c r="T340" s="247" t="s">
        <v>338</v>
      </c>
      <c r="U340" s="249"/>
    </row>
    <row r="341" spans="2:21" ht="19.2" customHeight="1" x14ac:dyDescent="0.2">
      <c r="B341" s="520" t="s">
        <v>23</v>
      </c>
      <c r="C341" s="519" t="s">
        <v>315</v>
      </c>
      <c r="D341" s="518" t="s">
        <v>195</v>
      </c>
      <c r="E341" s="517" t="s">
        <v>155</v>
      </c>
      <c r="F341" s="516" t="s">
        <v>257</v>
      </c>
      <c r="G341" s="515" t="s">
        <v>337</v>
      </c>
      <c r="H341" s="514">
        <v>3.1</v>
      </c>
      <c r="I341" s="511" t="s">
        <v>336</v>
      </c>
      <c r="J341" s="513">
        <v>7</v>
      </c>
      <c r="K341" s="512"/>
      <c r="L341" s="510"/>
      <c r="M341" s="511"/>
      <c r="N341" s="510"/>
      <c r="O341" s="509"/>
      <c r="P341" s="506"/>
      <c r="Q341" s="508"/>
      <c r="R341" s="507"/>
      <c r="S341" s="506">
        <v>2023</v>
      </c>
      <c r="T341" s="505" t="s">
        <v>157</v>
      </c>
      <c r="U341" s="504"/>
    </row>
    <row r="342" spans="2:21" ht="19.2" customHeight="1" x14ac:dyDescent="0.2">
      <c r="B342" s="520" t="s">
        <v>23</v>
      </c>
      <c r="C342" s="519" t="s">
        <v>315</v>
      </c>
      <c r="D342" s="518" t="s">
        <v>195</v>
      </c>
      <c r="E342" s="517" t="s">
        <v>155</v>
      </c>
      <c r="F342" s="516" t="s">
        <v>257</v>
      </c>
      <c r="G342" s="515" t="s">
        <v>165</v>
      </c>
      <c r="H342" s="514">
        <v>2.88</v>
      </c>
      <c r="I342" s="511" t="s">
        <v>144</v>
      </c>
      <c r="J342" s="513">
        <v>6</v>
      </c>
      <c r="K342" s="512"/>
      <c r="L342" s="510"/>
      <c r="M342" s="511"/>
      <c r="N342" s="510"/>
      <c r="O342" s="509"/>
      <c r="P342" s="506"/>
      <c r="Q342" s="508"/>
      <c r="R342" s="507"/>
      <c r="S342" s="506">
        <v>2023</v>
      </c>
      <c r="T342" s="505" t="s">
        <v>157</v>
      </c>
      <c r="U342" s="504"/>
    </row>
    <row r="343" spans="2:21" ht="19.2" customHeight="1" x14ac:dyDescent="0.2">
      <c r="B343" s="520" t="s">
        <v>23</v>
      </c>
      <c r="C343" s="519" t="s">
        <v>315</v>
      </c>
      <c r="D343" s="518" t="s">
        <v>195</v>
      </c>
      <c r="E343" s="517" t="s">
        <v>155</v>
      </c>
      <c r="F343" s="516" t="s">
        <v>257</v>
      </c>
      <c r="G343" s="515" t="s">
        <v>335</v>
      </c>
      <c r="H343" s="514">
        <v>3.18</v>
      </c>
      <c r="I343" s="511" t="s">
        <v>144</v>
      </c>
      <c r="J343" s="513">
        <v>5</v>
      </c>
      <c r="K343" s="512"/>
      <c r="L343" s="510"/>
      <c r="M343" s="511"/>
      <c r="N343" s="510"/>
      <c r="O343" s="509"/>
      <c r="P343" s="506"/>
      <c r="Q343" s="508"/>
      <c r="R343" s="507"/>
      <c r="S343" s="506">
        <v>2023</v>
      </c>
      <c r="T343" s="505" t="s">
        <v>157</v>
      </c>
      <c r="U343" s="504"/>
    </row>
    <row r="344" spans="2:21" ht="19.2" customHeight="1" x14ac:dyDescent="0.2">
      <c r="B344" s="520" t="s">
        <v>23</v>
      </c>
      <c r="C344" s="519" t="s">
        <v>315</v>
      </c>
      <c r="D344" s="518" t="s">
        <v>195</v>
      </c>
      <c r="E344" s="517" t="s">
        <v>155</v>
      </c>
      <c r="F344" s="516" t="s">
        <v>257</v>
      </c>
      <c r="G344" s="515" t="s">
        <v>334</v>
      </c>
      <c r="H344" s="514">
        <v>2.7</v>
      </c>
      <c r="I344" s="511" t="s">
        <v>313</v>
      </c>
      <c r="J344" s="513">
        <v>3</v>
      </c>
      <c r="K344" s="512"/>
      <c r="L344" s="510"/>
      <c r="M344" s="511"/>
      <c r="N344" s="510"/>
      <c r="O344" s="509"/>
      <c r="P344" s="506"/>
      <c r="Q344" s="508"/>
      <c r="R344" s="507"/>
      <c r="S344" s="506">
        <v>2023</v>
      </c>
      <c r="T344" s="505" t="s">
        <v>157</v>
      </c>
      <c r="U344" s="504"/>
    </row>
    <row r="345" spans="2:21" ht="19.2" customHeight="1" x14ac:dyDescent="0.2">
      <c r="B345" s="520" t="s">
        <v>23</v>
      </c>
      <c r="C345" s="519" t="s">
        <v>315</v>
      </c>
      <c r="D345" s="518" t="s">
        <v>195</v>
      </c>
      <c r="E345" s="517" t="s">
        <v>155</v>
      </c>
      <c r="F345" s="516" t="s">
        <v>214</v>
      </c>
      <c r="G345" s="515" t="s">
        <v>333</v>
      </c>
      <c r="H345" s="514">
        <v>0.1</v>
      </c>
      <c r="I345" s="511" t="s">
        <v>313</v>
      </c>
      <c r="J345" s="513">
        <v>6</v>
      </c>
      <c r="K345" s="512"/>
      <c r="L345" s="510"/>
      <c r="M345" s="511"/>
      <c r="N345" s="510"/>
      <c r="O345" s="509"/>
      <c r="P345" s="506"/>
      <c r="Q345" s="508"/>
      <c r="R345" s="507"/>
      <c r="S345" s="506">
        <v>2023</v>
      </c>
      <c r="T345" s="505" t="s">
        <v>157</v>
      </c>
      <c r="U345" s="504"/>
    </row>
    <row r="346" spans="2:21" ht="19.2" customHeight="1" x14ac:dyDescent="0.2">
      <c r="B346" s="520" t="s">
        <v>23</v>
      </c>
      <c r="C346" s="519" t="s">
        <v>315</v>
      </c>
      <c r="D346" s="518" t="s">
        <v>195</v>
      </c>
      <c r="E346" s="517" t="s">
        <v>155</v>
      </c>
      <c r="F346" s="516" t="s">
        <v>214</v>
      </c>
      <c r="G346" s="515" t="s">
        <v>332</v>
      </c>
      <c r="H346" s="514">
        <v>1.1399999999999999</v>
      </c>
      <c r="I346" s="511" t="s">
        <v>140</v>
      </c>
      <c r="J346" s="513">
        <v>3</v>
      </c>
      <c r="K346" s="512"/>
      <c r="L346" s="510"/>
      <c r="M346" s="511"/>
      <c r="N346" s="510"/>
      <c r="O346" s="509"/>
      <c r="P346" s="506"/>
      <c r="Q346" s="508"/>
      <c r="R346" s="507"/>
      <c r="S346" s="506">
        <v>2023</v>
      </c>
      <c r="T346" s="505" t="s">
        <v>157</v>
      </c>
      <c r="U346" s="504"/>
    </row>
    <row r="347" spans="2:21" ht="19.2" customHeight="1" x14ac:dyDescent="0.2">
      <c r="B347" s="520" t="s">
        <v>23</v>
      </c>
      <c r="C347" s="519" t="s">
        <v>315</v>
      </c>
      <c r="D347" s="518" t="s">
        <v>195</v>
      </c>
      <c r="E347" s="517" t="s">
        <v>155</v>
      </c>
      <c r="F347" s="516" t="s">
        <v>214</v>
      </c>
      <c r="G347" s="515" t="s">
        <v>331</v>
      </c>
      <c r="H347" s="514">
        <v>0.2</v>
      </c>
      <c r="I347" s="511" t="s">
        <v>144</v>
      </c>
      <c r="J347" s="513">
        <v>7</v>
      </c>
      <c r="K347" s="512"/>
      <c r="L347" s="510"/>
      <c r="M347" s="511"/>
      <c r="N347" s="510"/>
      <c r="O347" s="509"/>
      <c r="P347" s="506"/>
      <c r="Q347" s="508"/>
      <c r="R347" s="507"/>
      <c r="S347" s="506">
        <v>2023</v>
      </c>
      <c r="T347" s="505" t="s">
        <v>157</v>
      </c>
      <c r="U347" s="504"/>
    </row>
    <row r="348" spans="2:21" ht="19.2" customHeight="1" x14ac:dyDescent="0.2">
      <c r="B348" s="520" t="s">
        <v>23</v>
      </c>
      <c r="C348" s="519" t="s">
        <v>315</v>
      </c>
      <c r="D348" s="518" t="s">
        <v>195</v>
      </c>
      <c r="E348" s="517" t="s">
        <v>155</v>
      </c>
      <c r="F348" s="516" t="s">
        <v>281</v>
      </c>
      <c r="G348" s="515" t="s">
        <v>288</v>
      </c>
      <c r="H348" s="514">
        <v>3.73</v>
      </c>
      <c r="I348" s="511" t="s">
        <v>313</v>
      </c>
      <c r="J348" s="513">
        <v>4</v>
      </c>
      <c r="K348" s="512"/>
      <c r="L348" s="510"/>
      <c r="M348" s="511"/>
      <c r="N348" s="510"/>
      <c r="O348" s="509"/>
      <c r="P348" s="506"/>
      <c r="Q348" s="508"/>
      <c r="R348" s="507"/>
      <c r="S348" s="506">
        <v>2023</v>
      </c>
      <c r="T348" s="505" t="s">
        <v>157</v>
      </c>
      <c r="U348" s="504"/>
    </row>
    <row r="349" spans="2:21" ht="19.2" customHeight="1" x14ac:dyDescent="0.2">
      <c r="B349" s="520" t="s">
        <v>23</v>
      </c>
      <c r="C349" s="519" t="s">
        <v>315</v>
      </c>
      <c r="D349" s="518" t="s">
        <v>195</v>
      </c>
      <c r="E349" s="517" t="s">
        <v>155</v>
      </c>
      <c r="F349" s="516" t="s">
        <v>253</v>
      </c>
      <c r="G349" s="515" t="s">
        <v>330</v>
      </c>
      <c r="H349" s="514">
        <v>2.2599999999999998</v>
      </c>
      <c r="I349" s="511" t="s">
        <v>144</v>
      </c>
      <c r="J349" s="513">
        <v>3</v>
      </c>
      <c r="K349" s="512"/>
      <c r="L349" s="510"/>
      <c r="M349" s="511"/>
      <c r="N349" s="510"/>
      <c r="O349" s="509"/>
      <c r="P349" s="506"/>
      <c r="Q349" s="508"/>
      <c r="R349" s="507"/>
      <c r="S349" s="506">
        <v>2023</v>
      </c>
      <c r="T349" s="505" t="s">
        <v>157</v>
      </c>
      <c r="U349" s="504"/>
    </row>
    <row r="350" spans="2:21" ht="19.2" customHeight="1" x14ac:dyDescent="0.2">
      <c r="B350" s="520" t="s">
        <v>23</v>
      </c>
      <c r="C350" s="519" t="s">
        <v>315</v>
      </c>
      <c r="D350" s="518" t="s">
        <v>195</v>
      </c>
      <c r="E350" s="517" t="s">
        <v>155</v>
      </c>
      <c r="F350" s="516" t="s">
        <v>279</v>
      </c>
      <c r="G350" s="515" t="s">
        <v>317</v>
      </c>
      <c r="H350" s="514">
        <v>0.62</v>
      </c>
      <c r="I350" s="511" t="s">
        <v>329</v>
      </c>
      <c r="J350" s="513">
        <v>5</v>
      </c>
      <c r="K350" s="512"/>
      <c r="L350" s="510"/>
      <c r="M350" s="511"/>
      <c r="N350" s="510"/>
      <c r="O350" s="509"/>
      <c r="P350" s="506"/>
      <c r="Q350" s="508"/>
      <c r="R350" s="507"/>
      <c r="S350" s="506">
        <v>2023</v>
      </c>
      <c r="T350" s="505" t="s">
        <v>157</v>
      </c>
      <c r="U350" s="504"/>
    </row>
    <row r="351" spans="2:21" ht="19.2" customHeight="1" x14ac:dyDescent="0.2">
      <c r="B351" s="520" t="s">
        <v>23</v>
      </c>
      <c r="C351" s="519" t="s">
        <v>315</v>
      </c>
      <c r="D351" s="518" t="s">
        <v>195</v>
      </c>
      <c r="E351" s="517" t="s">
        <v>155</v>
      </c>
      <c r="F351" s="516" t="s">
        <v>211</v>
      </c>
      <c r="G351" s="515" t="s">
        <v>317</v>
      </c>
      <c r="H351" s="514">
        <v>4.5599999999999996</v>
      </c>
      <c r="I351" s="511" t="s">
        <v>140</v>
      </c>
      <c r="J351" s="513">
        <v>4</v>
      </c>
      <c r="K351" s="512"/>
      <c r="L351" s="510"/>
      <c r="M351" s="511"/>
      <c r="N351" s="510"/>
      <c r="O351" s="509"/>
      <c r="P351" s="506"/>
      <c r="Q351" s="508"/>
      <c r="R351" s="507"/>
      <c r="S351" s="506">
        <v>2023</v>
      </c>
      <c r="T351" s="505" t="s">
        <v>157</v>
      </c>
      <c r="U351" s="504"/>
    </row>
    <row r="352" spans="2:21" ht="19.2" customHeight="1" x14ac:dyDescent="0.2">
      <c r="B352" s="520" t="s">
        <v>23</v>
      </c>
      <c r="C352" s="519" t="s">
        <v>315</v>
      </c>
      <c r="D352" s="518" t="s">
        <v>195</v>
      </c>
      <c r="E352" s="517" t="s">
        <v>155</v>
      </c>
      <c r="F352" s="516" t="s">
        <v>291</v>
      </c>
      <c r="G352" s="515" t="s">
        <v>328</v>
      </c>
      <c r="H352" s="514">
        <v>1.54</v>
      </c>
      <c r="I352" s="511" t="s">
        <v>144</v>
      </c>
      <c r="J352" s="513">
        <v>4</v>
      </c>
      <c r="K352" s="512"/>
      <c r="L352" s="510"/>
      <c r="M352" s="511"/>
      <c r="N352" s="510"/>
      <c r="O352" s="509"/>
      <c r="P352" s="506"/>
      <c r="Q352" s="508"/>
      <c r="R352" s="507"/>
      <c r="S352" s="506">
        <v>2023</v>
      </c>
      <c r="T352" s="505" t="s">
        <v>157</v>
      </c>
      <c r="U352" s="504"/>
    </row>
    <row r="353" spans="2:21" ht="19.2" customHeight="1" x14ac:dyDescent="0.2">
      <c r="B353" s="520" t="s">
        <v>23</v>
      </c>
      <c r="C353" s="519" t="s">
        <v>315</v>
      </c>
      <c r="D353" s="518" t="s">
        <v>195</v>
      </c>
      <c r="E353" s="517" t="s">
        <v>155</v>
      </c>
      <c r="F353" s="516" t="s">
        <v>291</v>
      </c>
      <c r="G353" s="515" t="s">
        <v>318</v>
      </c>
      <c r="H353" s="514">
        <v>2.86</v>
      </c>
      <c r="I353" s="511" t="s">
        <v>144</v>
      </c>
      <c r="J353" s="513">
        <v>4</v>
      </c>
      <c r="K353" s="512"/>
      <c r="L353" s="510"/>
      <c r="M353" s="511"/>
      <c r="N353" s="510"/>
      <c r="O353" s="509"/>
      <c r="P353" s="506"/>
      <c r="Q353" s="508"/>
      <c r="R353" s="507"/>
      <c r="S353" s="506">
        <v>2023</v>
      </c>
      <c r="T353" s="505" t="s">
        <v>157</v>
      </c>
      <c r="U353" s="504"/>
    </row>
    <row r="354" spans="2:21" ht="19.2" customHeight="1" x14ac:dyDescent="0.2">
      <c r="B354" s="520" t="s">
        <v>23</v>
      </c>
      <c r="C354" s="519" t="s">
        <v>315</v>
      </c>
      <c r="D354" s="518" t="s">
        <v>195</v>
      </c>
      <c r="E354" s="517" t="s">
        <v>155</v>
      </c>
      <c r="F354" s="516" t="s">
        <v>214</v>
      </c>
      <c r="G354" s="515" t="s">
        <v>198</v>
      </c>
      <c r="H354" s="514">
        <v>1.69</v>
      </c>
      <c r="I354" s="511" t="s">
        <v>140</v>
      </c>
      <c r="J354" s="513">
        <v>4</v>
      </c>
      <c r="K354" s="512"/>
      <c r="L354" s="510"/>
      <c r="M354" s="511"/>
      <c r="N354" s="510"/>
      <c r="O354" s="509"/>
      <c r="P354" s="506"/>
      <c r="Q354" s="508"/>
      <c r="R354" s="507"/>
      <c r="S354" s="506">
        <v>2023</v>
      </c>
      <c r="T354" s="505" t="s">
        <v>157</v>
      </c>
      <c r="U354" s="504"/>
    </row>
    <row r="355" spans="2:21" ht="19.2" customHeight="1" x14ac:dyDescent="0.2">
      <c r="B355" s="520" t="s">
        <v>23</v>
      </c>
      <c r="C355" s="519" t="s">
        <v>315</v>
      </c>
      <c r="D355" s="518" t="s">
        <v>195</v>
      </c>
      <c r="E355" s="517" t="s">
        <v>155</v>
      </c>
      <c r="F355" s="516" t="s">
        <v>211</v>
      </c>
      <c r="G355" s="515" t="s">
        <v>214</v>
      </c>
      <c r="H355" s="514">
        <v>1.27</v>
      </c>
      <c r="I355" s="511" t="s">
        <v>140</v>
      </c>
      <c r="J355" s="513">
        <v>2</v>
      </c>
      <c r="K355" s="512"/>
      <c r="L355" s="510"/>
      <c r="M355" s="511"/>
      <c r="N355" s="510"/>
      <c r="O355" s="509"/>
      <c r="P355" s="506"/>
      <c r="Q355" s="508"/>
      <c r="R355" s="507"/>
      <c r="S355" s="506">
        <v>2023</v>
      </c>
      <c r="T355" s="505" t="s">
        <v>157</v>
      </c>
      <c r="U355" s="504"/>
    </row>
    <row r="356" spans="2:21" ht="19.2" customHeight="1" x14ac:dyDescent="0.2">
      <c r="B356" s="520" t="s">
        <v>23</v>
      </c>
      <c r="C356" s="519" t="s">
        <v>315</v>
      </c>
      <c r="D356" s="518" t="s">
        <v>195</v>
      </c>
      <c r="E356" s="517" t="s">
        <v>155</v>
      </c>
      <c r="F356" s="516" t="s">
        <v>281</v>
      </c>
      <c r="G356" s="515" t="s">
        <v>163</v>
      </c>
      <c r="H356" s="514">
        <v>0.64</v>
      </c>
      <c r="I356" s="511" t="s">
        <v>140</v>
      </c>
      <c r="J356" s="513">
        <v>4</v>
      </c>
      <c r="K356" s="512"/>
      <c r="L356" s="510"/>
      <c r="M356" s="511"/>
      <c r="N356" s="510"/>
      <c r="O356" s="509"/>
      <c r="P356" s="506"/>
      <c r="Q356" s="508"/>
      <c r="R356" s="507"/>
      <c r="S356" s="506">
        <v>2023</v>
      </c>
      <c r="T356" s="505" t="s">
        <v>157</v>
      </c>
      <c r="U356" s="504"/>
    </row>
    <row r="357" spans="2:21" ht="19.2" customHeight="1" x14ac:dyDescent="0.2">
      <c r="B357" s="520" t="s">
        <v>23</v>
      </c>
      <c r="C357" s="519" t="s">
        <v>315</v>
      </c>
      <c r="D357" s="518" t="s">
        <v>195</v>
      </c>
      <c r="E357" s="517" t="s">
        <v>155</v>
      </c>
      <c r="F357" s="516" t="s">
        <v>281</v>
      </c>
      <c r="G357" s="515" t="s">
        <v>162</v>
      </c>
      <c r="H357" s="514">
        <v>1.8</v>
      </c>
      <c r="I357" s="511" t="s">
        <v>144</v>
      </c>
      <c r="J357" s="513">
        <v>3</v>
      </c>
      <c r="K357" s="512"/>
      <c r="L357" s="510"/>
      <c r="M357" s="511"/>
      <c r="N357" s="510"/>
      <c r="O357" s="509"/>
      <c r="P357" s="506"/>
      <c r="Q357" s="508"/>
      <c r="R357" s="507"/>
      <c r="S357" s="506">
        <v>2023</v>
      </c>
      <c r="T357" s="505" t="s">
        <v>157</v>
      </c>
      <c r="U357" s="504"/>
    </row>
    <row r="358" spans="2:21" ht="19.2" customHeight="1" x14ac:dyDescent="0.2">
      <c r="B358" s="520" t="s">
        <v>23</v>
      </c>
      <c r="C358" s="519" t="s">
        <v>315</v>
      </c>
      <c r="D358" s="518" t="s">
        <v>195</v>
      </c>
      <c r="E358" s="517" t="s">
        <v>155</v>
      </c>
      <c r="F358" s="516" t="s">
        <v>281</v>
      </c>
      <c r="G358" s="515" t="s">
        <v>327</v>
      </c>
      <c r="H358" s="514">
        <v>2.2599999999999998</v>
      </c>
      <c r="I358" s="511" t="s">
        <v>144</v>
      </c>
      <c r="J358" s="513">
        <v>3</v>
      </c>
      <c r="K358" s="512"/>
      <c r="L358" s="510"/>
      <c r="M358" s="511"/>
      <c r="N358" s="510"/>
      <c r="O358" s="509"/>
      <c r="P358" s="506"/>
      <c r="Q358" s="508"/>
      <c r="R358" s="507"/>
      <c r="S358" s="506">
        <v>2023</v>
      </c>
      <c r="T358" s="505" t="s">
        <v>157</v>
      </c>
      <c r="U358" s="504"/>
    </row>
    <row r="359" spans="2:21" ht="19.2" customHeight="1" x14ac:dyDescent="0.2">
      <c r="B359" s="520" t="s">
        <v>23</v>
      </c>
      <c r="C359" s="519" t="s">
        <v>315</v>
      </c>
      <c r="D359" s="518" t="s">
        <v>195</v>
      </c>
      <c r="E359" s="517" t="s">
        <v>155</v>
      </c>
      <c r="F359" s="516" t="s">
        <v>256</v>
      </c>
      <c r="G359" s="515" t="s">
        <v>326</v>
      </c>
      <c r="H359" s="514">
        <v>2.8</v>
      </c>
      <c r="I359" s="511" t="s">
        <v>140</v>
      </c>
      <c r="J359" s="513">
        <v>2</v>
      </c>
      <c r="K359" s="512"/>
      <c r="L359" s="510"/>
      <c r="M359" s="511"/>
      <c r="N359" s="510"/>
      <c r="O359" s="509"/>
      <c r="P359" s="506"/>
      <c r="Q359" s="508"/>
      <c r="R359" s="507"/>
      <c r="S359" s="506">
        <v>2023</v>
      </c>
      <c r="T359" s="505" t="s">
        <v>157</v>
      </c>
      <c r="U359" s="504"/>
    </row>
    <row r="360" spans="2:21" ht="19.2" customHeight="1" x14ac:dyDescent="0.2">
      <c r="B360" s="520" t="s">
        <v>23</v>
      </c>
      <c r="C360" s="519" t="s">
        <v>315</v>
      </c>
      <c r="D360" s="518" t="s">
        <v>195</v>
      </c>
      <c r="E360" s="517" t="s">
        <v>155</v>
      </c>
      <c r="F360" s="516" t="s">
        <v>214</v>
      </c>
      <c r="G360" s="515" t="s">
        <v>222</v>
      </c>
      <c r="H360" s="514">
        <v>0.94</v>
      </c>
      <c r="I360" s="511" t="s">
        <v>140</v>
      </c>
      <c r="J360" s="513">
        <v>3</v>
      </c>
      <c r="K360" s="512"/>
      <c r="L360" s="510"/>
      <c r="M360" s="511"/>
      <c r="N360" s="510"/>
      <c r="O360" s="509"/>
      <c r="P360" s="506"/>
      <c r="Q360" s="508"/>
      <c r="R360" s="507"/>
      <c r="S360" s="506">
        <v>2023</v>
      </c>
      <c r="T360" s="505" t="s">
        <v>157</v>
      </c>
      <c r="U360" s="504"/>
    </row>
    <row r="361" spans="2:21" ht="19.2" customHeight="1" x14ac:dyDescent="0.2">
      <c r="B361" s="520" t="s">
        <v>23</v>
      </c>
      <c r="C361" s="519" t="s">
        <v>315</v>
      </c>
      <c r="D361" s="518" t="s">
        <v>195</v>
      </c>
      <c r="E361" s="517" t="s">
        <v>155</v>
      </c>
      <c r="F361" s="516" t="s">
        <v>214</v>
      </c>
      <c r="G361" s="515" t="s">
        <v>167</v>
      </c>
      <c r="H361" s="514">
        <v>0.67</v>
      </c>
      <c r="I361" s="511" t="s">
        <v>140</v>
      </c>
      <c r="J361" s="513">
        <v>3</v>
      </c>
      <c r="K361" s="512"/>
      <c r="L361" s="510"/>
      <c r="M361" s="511"/>
      <c r="N361" s="510"/>
      <c r="O361" s="509"/>
      <c r="P361" s="506"/>
      <c r="Q361" s="508"/>
      <c r="R361" s="507"/>
      <c r="S361" s="506">
        <v>2023</v>
      </c>
      <c r="T361" s="505" t="s">
        <v>157</v>
      </c>
      <c r="U361" s="504"/>
    </row>
    <row r="362" spans="2:21" ht="19.2" customHeight="1" x14ac:dyDescent="0.2">
      <c r="B362" s="520" t="s">
        <v>23</v>
      </c>
      <c r="C362" s="519" t="s">
        <v>315</v>
      </c>
      <c r="D362" s="518" t="s">
        <v>195</v>
      </c>
      <c r="E362" s="517" t="s">
        <v>155</v>
      </c>
      <c r="F362" s="516" t="s">
        <v>173</v>
      </c>
      <c r="G362" s="515" t="s">
        <v>211</v>
      </c>
      <c r="H362" s="514">
        <v>1.62</v>
      </c>
      <c r="I362" s="511" t="s">
        <v>140</v>
      </c>
      <c r="J362" s="513">
        <v>3</v>
      </c>
      <c r="K362" s="512"/>
      <c r="L362" s="510"/>
      <c r="M362" s="511"/>
      <c r="N362" s="510"/>
      <c r="O362" s="509"/>
      <c r="P362" s="506"/>
      <c r="Q362" s="508"/>
      <c r="R362" s="507"/>
      <c r="S362" s="506">
        <v>2023</v>
      </c>
      <c r="T362" s="505" t="s">
        <v>157</v>
      </c>
      <c r="U362" s="504"/>
    </row>
    <row r="363" spans="2:21" ht="19.2" customHeight="1" x14ac:dyDescent="0.2">
      <c r="B363" s="520" t="s">
        <v>23</v>
      </c>
      <c r="C363" s="519" t="s">
        <v>315</v>
      </c>
      <c r="D363" s="518" t="s">
        <v>195</v>
      </c>
      <c r="E363" s="517" t="s">
        <v>155</v>
      </c>
      <c r="F363" s="516" t="s">
        <v>324</v>
      </c>
      <c r="G363" s="515" t="s">
        <v>325</v>
      </c>
      <c r="H363" s="514">
        <v>3.48</v>
      </c>
      <c r="I363" s="511" t="s">
        <v>140</v>
      </c>
      <c r="J363" s="513">
        <v>3</v>
      </c>
      <c r="K363" s="512"/>
      <c r="L363" s="510"/>
      <c r="M363" s="511"/>
      <c r="N363" s="510"/>
      <c r="O363" s="509"/>
      <c r="P363" s="506"/>
      <c r="Q363" s="508"/>
      <c r="R363" s="507"/>
      <c r="S363" s="506">
        <v>2023</v>
      </c>
      <c r="T363" s="505" t="s">
        <v>157</v>
      </c>
      <c r="U363" s="504"/>
    </row>
    <row r="364" spans="2:21" ht="19.2" customHeight="1" x14ac:dyDescent="0.2">
      <c r="B364" s="520" t="s">
        <v>23</v>
      </c>
      <c r="C364" s="519" t="s">
        <v>315</v>
      </c>
      <c r="D364" s="518" t="s">
        <v>195</v>
      </c>
      <c r="E364" s="517" t="s">
        <v>155</v>
      </c>
      <c r="F364" s="516" t="s">
        <v>324</v>
      </c>
      <c r="G364" s="515" t="s">
        <v>223</v>
      </c>
      <c r="H364" s="514">
        <v>2.27</v>
      </c>
      <c r="I364" s="511" t="s">
        <v>140</v>
      </c>
      <c r="J364" s="513">
        <v>3</v>
      </c>
      <c r="K364" s="512"/>
      <c r="L364" s="510"/>
      <c r="M364" s="511"/>
      <c r="N364" s="510"/>
      <c r="O364" s="509"/>
      <c r="P364" s="506"/>
      <c r="Q364" s="508"/>
      <c r="R364" s="507"/>
      <c r="S364" s="506">
        <v>2023</v>
      </c>
      <c r="T364" s="505" t="s">
        <v>157</v>
      </c>
      <c r="U364" s="504"/>
    </row>
    <row r="365" spans="2:21" ht="19.2" customHeight="1" x14ac:dyDescent="0.2">
      <c r="B365" s="520" t="s">
        <v>23</v>
      </c>
      <c r="C365" s="519" t="s">
        <v>315</v>
      </c>
      <c r="D365" s="518" t="s">
        <v>195</v>
      </c>
      <c r="E365" s="517" t="s">
        <v>155</v>
      </c>
      <c r="F365" s="516" t="s">
        <v>322</v>
      </c>
      <c r="G365" s="515" t="s">
        <v>323</v>
      </c>
      <c r="H365" s="514">
        <v>2.21</v>
      </c>
      <c r="I365" s="511" t="s">
        <v>140</v>
      </c>
      <c r="J365" s="513">
        <v>3</v>
      </c>
      <c r="K365" s="512"/>
      <c r="L365" s="510"/>
      <c r="M365" s="511"/>
      <c r="N365" s="510"/>
      <c r="O365" s="509"/>
      <c r="P365" s="506"/>
      <c r="Q365" s="508"/>
      <c r="R365" s="507"/>
      <c r="S365" s="506">
        <v>2023</v>
      </c>
      <c r="T365" s="505" t="s">
        <v>157</v>
      </c>
      <c r="U365" s="504"/>
    </row>
    <row r="366" spans="2:21" ht="19.2" customHeight="1" x14ac:dyDescent="0.2">
      <c r="B366" s="520" t="s">
        <v>23</v>
      </c>
      <c r="C366" s="519" t="s">
        <v>315</v>
      </c>
      <c r="D366" s="518" t="s">
        <v>195</v>
      </c>
      <c r="E366" s="517" t="s">
        <v>155</v>
      </c>
      <c r="F366" s="516" t="s">
        <v>322</v>
      </c>
      <c r="G366" s="515" t="s">
        <v>321</v>
      </c>
      <c r="H366" s="514">
        <v>0.87</v>
      </c>
      <c r="I366" s="511" t="s">
        <v>140</v>
      </c>
      <c r="J366" s="513">
        <v>3</v>
      </c>
      <c r="K366" s="512"/>
      <c r="L366" s="510"/>
      <c r="M366" s="511"/>
      <c r="N366" s="510"/>
      <c r="O366" s="509"/>
      <c r="P366" s="506"/>
      <c r="Q366" s="508"/>
      <c r="R366" s="507"/>
      <c r="S366" s="506">
        <v>2023</v>
      </c>
      <c r="T366" s="505" t="s">
        <v>157</v>
      </c>
      <c r="U366" s="504"/>
    </row>
    <row r="367" spans="2:21" ht="19.2" customHeight="1" x14ac:dyDescent="0.2">
      <c r="B367" s="520" t="s">
        <v>23</v>
      </c>
      <c r="C367" s="519" t="s">
        <v>315</v>
      </c>
      <c r="D367" s="518" t="s">
        <v>195</v>
      </c>
      <c r="E367" s="517" t="s">
        <v>155</v>
      </c>
      <c r="F367" s="516" t="s">
        <v>288</v>
      </c>
      <c r="G367" s="515" t="s">
        <v>295</v>
      </c>
      <c r="H367" s="514">
        <v>2.68</v>
      </c>
      <c r="I367" s="511" t="s">
        <v>140</v>
      </c>
      <c r="J367" s="513">
        <v>3</v>
      </c>
      <c r="K367" s="512"/>
      <c r="L367" s="510"/>
      <c r="M367" s="511"/>
      <c r="N367" s="510"/>
      <c r="O367" s="509"/>
      <c r="P367" s="506"/>
      <c r="Q367" s="508"/>
      <c r="R367" s="507"/>
      <c r="S367" s="506">
        <v>2023</v>
      </c>
      <c r="T367" s="505" t="s">
        <v>157</v>
      </c>
      <c r="U367" s="504"/>
    </row>
    <row r="368" spans="2:21" ht="19.2" customHeight="1" x14ac:dyDescent="0.2">
      <c r="B368" s="520" t="s">
        <v>23</v>
      </c>
      <c r="C368" s="519" t="s">
        <v>315</v>
      </c>
      <c r="D368" s="518" t="s">
        <v>195</v>
      </c>
      <c r="E368" s="517" t="s">
        <v>155</v>
      </c>
      <c r="F368" s="516" t="s">
        <v>288</v>
      </c>
      <c r="G368" s="515" t="s">
        <v>320</v>
      </c>
      <c r="H368" s="514">
        <v>0.85</v>
      </c>
      <c r="I368" s="511" t="s">
        <v>140</v>
      </c>
      <c r="J368" s="513">
        <v>2</v>
      </c>
      <c r="K368" s="512"/>
      <c r="L368" s="510"/>
      <c r="M368" s="511"/>
      <c r="N368" s="510"/>
      <c r="O368" s="509"/>
      <c r="P368" s="506"/>
      <c r="Q368" s="508"/>
      <c r="R368" s="507"/>
      <c r="S368" s="506">
        <v>2023</v>
      </c>
      <c r="T368" s="505" t="s">
        <v>157</v>
      </c>
      <c r="U368" s="504"/>
    </row>
    <row r="369" spans="2:21" ht="19.2" customHeight="1" x14ac:dyDescent="0.2">
      <c r="B369" s="520" t="s">
        <v>23</v>
      </c>
      <c r="C369" s="519" t="s">
        <v>315</v>
      </c>
      <c r="D369" s="518" t="s">
        <v>195</v>
      </c>
      <c r="E369" s="517" t="s">
        <v>155</v>
      </c>
      <c r="F369" s="516" t="s">
        <v>288</v>
      </c>
      <c r="G369" s="515" t="s">
        <v>257</v>
      </c>
      <c r="H369" s="514">
        <v>3.18</v>
      </c>
      <c r="I369" s="511" t="s">
        <v>140</v>
      </c>
      <c r="J369" s="513">
        <v>2</v>
      </c>
      <c r="K369" s="512"/>
      <c r="L369" s="510"/>
      <c r="M369" s="511"/>
      <c r="N369" s="510"/>
      <c r="O369" s="509"/>
      <c r="P369" s="506"/>
      <c r="Q369" s="508"/>
      <c r="R369" s="507"/>
      <c r="S369" s="506">
        <v>2023</v>
      </c>
      <c r="T369" s="505" t="s">
        <v>157</v>
      </c>
      <c r="U369" s="504"/>
    </row>
    <row r="370" spans="2:21" ht="19.2" customHeight="1" x14ac:dyDescent="0.2">
      <c r="B370" s="520" t="s">
        <v>23</v>
      </c>
      <c r="C370" s="519" t="s">
        <v>315</v>
      </c>
      <c r="D370" s="518" t="s">
        <v>195</v>
      </c>
      <c r="E370" s="517" t="s">
        <v>155</v>
      </c>
      <c r="F370" s="516" t="s">
        <v>214</v>
      </c>
      <c r="G370" s="515" t="s">
        <v>168</v>
      </c>
      <c r="H370" s="514">
        <v>1.1599999999999999</v>
      </c>
      <c r="I370" s="511" t="s">
        <v>140</v>
      </c>
      <c r="J370" s="513">
        <v>2</v>
      </c>
      <c r="K370" s="512"/>
      <c r="L370" s="510"/>
      <c r="M370" s="511"/>
      <c r="N370" s="510"/>
      <c r="O370" s="509"/>
      <c r="P370" s="506"/>
      <c r="Q370" s="508"/>
      <c r="R370" s="507"/>
      <c r="S370" s="506">
        <v>2023</v>
      </c>
      <c r="T370" s="505" t="s">
        <v>157</v>
      </c>
      <c r="U370" s="504"/>
    </row>
    <row r="371" spans="2:21" ht="19.2" customHeight="1" x14ac:dyDescent="0.2">
      <c r="B371" s="520" t="s">
        <v>23</v>
      </c>
      <c r="C371" s="519" t="s">
        <v>315</v>
      </c>
      <c r="D371" s="518" t="s">
        <v>195</v>
      </c>
      <c r="E371" s="517" t="s">
        <v>155</v>
      </c>
      <c r="F371" s="516" t="s">
        <v>256</v>
      </c>
      <c r="G371" s="515" t="s">
        <v>258</v>
      </c>
      <c r="H371" s="514">
        <v>2.72</v>
      </c>
      <c r="I371" s="511" t="s">
        <v>140</v>
      </c>
      <c r="J371" s="513">
        <v>2</v>
      </c>
      <c r="K371" s="512"/>
      <c r="L371" s="510"/>
      <c r="M371" s="511"/>
      <c r="N371" s="510"/>
      <c r="O371" s="509"/>
      <c r="P371" s="506"/>
      <c r="Q371" s="508"/>
      <c r="R371" s="507"/>
      <c r="S371" s="506">
        <v>2023</v>
      </c>
      <c r="T371" s="505" t="s">
        <v>157</v>
      </c>
      <c r="U371" s="504"/>
    </row>
    <row r="372" spans="2:21" ht="19.2" customHeight="1" x14ac:dyDescent="0.2">
      <c r="B372" s="520" t="s">
        <v>23</v>
      </c>
      <c r="C372" s="519" t="s">
        <v>315</v>
      </c>
      <c r="D372" s="518" t="s">
        <v>195</v>
      </c>
      <c r="E372" s="517" t="s">
        <v>155</v>
      </c>
      <c r="F372" s="516" t="s">
        <v>211</v>
      </c>
      <c r="G372" s="515" t="s">
        <v>257</v>
      </c>
      <c r="H372" s="514">
        <v>1.79</v>
      </c>
      <c r="I372" s="511" t="s">
        <v>144</v>
      </c>
      <c r="J372" s="513">
        <v>2</v>
      </c>
      <c r="K372" s="512"/>
      <c r="L372" s="510"/>
      <c r="M372" s="511"/>
      <c r="N372" s="510"/>
      <c r="O372" s="509"/>
      <c r="P372" s="506"/>
      <c r="Q372" s="508"/>
      <c r="R372" s="507"/>
      <c r="S372" s="506">
        <v>2023</v>
      </c>
      <c r="T372" s="505" t="s">
        <v>157</v>
      </c>
      <c r="U372" s="504"/>
    </row>
    <row r="373" spans="2:21" ht="19.2" customHeight="1" x14ac:dyDescent="0.2">
      <c r="B373" s="520" t="s">
        <v>23</v>
      </c>
      <c r="C373" s="519" t="s">
        <v>315</v>
      </c>
      <c r="D373" s="518" t="s">
        <v>195</v>
      </c>
      <c r="E373" s="517" t="s">
        <v>155</v>
      </c>
      <c r="F373" s="516" t="s">
        <v>288</v>
      </c>
      <c r="G373" s="515" t="s">
        <v>255</v>
      </c>
      <c r="H373" s="514">
        <v>1.62</v>
      </c>
      <c r="I373" s="511" t="s">
        <v>144</v>
      </c>
      <c r="J373" s="513">
        <v>2</v>
      </c>
      <c r="K373" s="512"/>
      <c r="L373" s="510"/>
      <c r="M373" s="511"/>
      <c r="N373" s="510"/>
      <c r="O373" s="509"/>
      <c r="P373" s="506"/>
      <c r="Q373" s="508"/>
      <c r="R373" s="507"/>
      <c r="S373" s="506">
        <v>2023</v>
      </c>
      <c r="T373" s="505" t="s">
        <v>157</v>
      </c>
      <c r="U373" s="504"/>
    </row>
    <row r="374" spans="2:21" ht="19.2" customHeight="1" x14ac:dyDescent="0.2">
      <c r="B374" s="520" t="s">
        <v>23</v>
      </c>
      <c r="C374" s="519" t="s">
        <v>315</v>
      </c>
      <c r="D374" s="518" t="s">
        <v>195</v>
      </c>
      <c r="E374" s="517" t="s">
        <v>155</v>
      </c>
      <c r="F374" s="516" t="s">
        <v>211</v>
      </c>
      <c r="G374" s="515" t="s">
        <v>259</v>
      </c>
      <c r="H374" s="514">
        <v>1.42</v>
      </c>
      <c r="I374" s="511" t="s">
        <v>144</v>
      </c>
      <c r="J374" s="513">
        <v>2</v>
      </c>
      <c r="K374" s="512"/>
      <c r="L374" s="510"/>
      <c r="M374" s="511"/>
      <c r="N374" s="510"/>
      <c r="O374" s="509"/>
      <c r="P374" s="506"/>
      <c r="Q374" s="508"/>
      <c r="R374" s="507"/>
      <c r="S374" s="506">
        <v>2023</v>
      </c>
      <c r="T374" s="505" t="s">
        <v>157</v>
      </c>
      <c r="U374" s="504"/>
    </row>
    <row r="375" spans="2:21" ht="19.2" customHeight="1" x14ac:dyDescent="0.2">
      <c r="B375" s="520" t="s">
        <v>23</v>
      </c>
      <c r="C375" s="519" t="s">
        <v>315</v>
      </c>
      <c r="D375" s="518" t="s">
        <v>195</v>
      </c>
      <c r="E375" s="517" t="s">
        <v>155</v>
      </c>
      <c r="F375" s="516" t="s">
        <v>211</v>
      </c>
      <c r="G375" s="515" t="s">
        <v>226</v>
      </c>
      <c r="H375" s="514">
        <v>0.8</v>
      </c>
      <c r="I375" s="511" t="s">
        <v>140</v>
      </c>
      <c r="J375" s="513">
        <v>2</v>
      </c>
      <c r="K375" s="512"/>
      <c r="L375" s="510"/>
      <c r="M375" s="511"/>
      <c r="N375" s="510"/>
      <c r="O375" s="509"/>
      <c r="P375" s="506"/>
      <c r="Q375" s="508"/>
      <c r="R375" s="507"/>
      <c r="S375" s="506">
        <v>2023</v>
      </c>
      <c r="T375" s="505" t="s">
        <v>157</v>
      </c>
      <c r="U375" s="504"/>
    </row>
    <row r="376" spans="2:21" ht="19.2" customHeight="1" x14ac:dyDescent="0.2">
      <c r="B376" s="520" t="s">
        <v>23</v>
      </c>
      <c r="C376" s="519" t="s">
        <v>315</v>
      </c>
      <c r="D376" s="518" t="s">
        <v>195</v>
      </c>
      <c r="E376" s="517" t="s">
        <v>155</v>
      </c>
      <c r="F376" s="516" t="s">
        <v>214</v>
      </c>
      <c r="G376" s="515" t="s">
        <v>231</v>
      </c>
      <c r="H376" s="514">
        <v>3.28</v>
      </c>
      <c r="I376" s="511" t="s">
        <v>140</v>
      </c>
      <c r="J376" s="513">
        <v>2</v>
      </c>
      <c r="K376" s="512"/>
      <c r="L376" s="510"/>
      <c r="M376" s="511"/>
      <c r="N376" s="510"/>
      <c r="O376" s="509"/>
      <c r="P376" s="506"/>
      <c r="Q376" s="508"/>
      <c r="R376" s="507"/>
      <c r="S376" s="506">
        <v>2023</v>
      </c>
      <c r="T376" s="505" t="s">
        <v>157</v>
      </c>
      <c r="U376" s="504"/>
    </row>
    <row r="377" spans="2:21" ht="19.2" customHeight="1" x14ac:dyDescent="0.2">
      <c r="B377" s="520" t="s">
        <v>23</v>
      </c>
      <c r="C377" s="519" t="s">
        <v>315</v>
      </c>
      <c r="D377" s="518" t="s">
        <v>195</v>
      </c>
      <c r="E377" s="517" t="s">
        <v>155</v>
      </c>
      <c r="F377" s="516" t="s">
        <v>214</v>
      </c>
      <c r="G377" s="515" t="s">
        <v>319</v>
      </c>
      <c r="H377" s="514">
        <v>1.72</v>
      </c>
      <c r="I377" s="511" t="s">
        <v>140</v>
      </c>
      <c r="J377" s="513">
        <v>2</v>
      </c>
      <c r="K377" s="512"/>
      <c r="L377" s="510"/>
      <c r="M377" s="511"/>
      <c r="N377" s="510"/>
      <c r="O377" s="509"/>
      <c r="P377" s="506"/>
      <c r="Q377" s="508"/>
      <c r="R377" s="507"/>
      <c r="S377" s="506">
        <v>2023</v>
      </c>
      <c r="T377" s="505" t="s">
        <v>157</v>
      </c>
      <c r="U377" s="504"/>
    </row>
    <row r="378" spans="2:21" ht="19.2" customHeight="1" x14ac:dyDescent="0.2">
      <c r="B378" s="520" t="s">
        <v>23</v>
      </c>
      <c r="C378" s="519" t="s">
        <v>315</v>
      </c>
      <c r="D378" s="518" t="s">
        <v>195</v>
      </c>
      <c r="E378" s="517" t="s">
        <v>155</v>
      </c>
      <c r="F378" s="516" t="s">
        <v>211</v>
      </c>
      <c r="G378" s="515" t="s">
        <v>318</v>
      </c>
      <c r="H378" s="514">
        <v>1.62</v>
      </c>
      <c r="I378" s="511" t="s">
        <v>140</v>
      </c>
      <c r="J378" s="513">
        <v>2</v>
      </c>
      <c r="K378" s="512"/>
      <c r="L378" s="510"/>
      <c r="M378" s="511"/>
      <c r="N378" s="510"/>
      <c r="O378" s="509"/>
      <c r="P378" s="506"/>
      <c r="Q378" s="508"/>
      <c r="R378" s="507"/>
      <c r="S378" s="506">
        <v>2023</v>
      </c>
      <c r="T378" s="505" t="s">
        <v>157</v>
      </c>
      <c r="U378" s="504"/>
    </row>
    <row r="379" spans="2:21" ht="19.2" customHeight="1" thickBot="1" x14ac:dyDescent="0.25">
      <c r="B379" s="503" t="s">
        <v>23</v>
      </c>
      <c r="C379" s="502" t="s">
        <v>315</v>
      </c>
      <c r="D379" s="501" t="s">
        <v>195</v>
      </c>
      <c r="E379" s="500" t="s">
        <v>155</v>
      </c>
      <c r="F379" s="499" t="s">
        <v>214</v>
      </c>
      <c r="G379" s="498" t="s">
        <v>317</v>
      </c>
      <c r="H379" s="497">
        <v>2.96</v>
      </c>
      <c r="I379" s="494" t="s">
        <v>140</v>
      </c>
      <c r="J379" s="496">
        <v>2</v>
      </c>
      <c r="K379" s="495"/>
      <c r="L379" s="493"/>
      <c r="M379" s="494"/>
      <c r="N379" s="493"/>
      <c r="O379" s="492"/>
      <c r="P379" s="489"/>
      <c r="Q379" s="491"/>
      <c r="R379" s="490"/>
      <c r="S379" s="489">
        <v>2023</v>
      </c>
      <c r="T379" s="488" t="s">
        <v>157</v>
      </c>
      <c r="U379" s="487"/>
    </row>
    <row r="380" spans="2:21" ht="19.2" customHeight="1" x14ac:dyDescent="0.2">
      <c r="B380" s="197" t="s">
        <v>23</v>
      </c>
      <c r="C380" s="198" t="s">
        <v>315</v>
      </c>
      <c r="D380" s="486" t="s">
        <v>195</v>
      </c>
      <c r="E380" s="485" t="s">
        <v>186</v>
      </c>
      <c r="F380" s="484">
        <v>41</v>
      </c>
      <c r="G380" s="483">
        <v>29</v>
      </c>
      <c r="H380" s="482">
        <v>3.73</v>
      </c>
      <c r="I380" s="481" t="s">
        <v>316</v>
      </c>
      <c r="J380" s="480">
        <v>5</v>
      </c>
      <c r="K380" s="479"/>
      <c r="L380" s="477"/>
      <c r="M380" s="478"/>
      <c r="N380" s="477"/>
      <c r="O380" s="476"/>
      <c r="P380" s="475"/>
      <c r="Q380" s="474"/>
      <c r="R380" s="473"/>
      <c r="S380" s="472">
        <v>2024</v>
      </c>
      <c r="T380" s="471" t="s">
        <v>186</v>
      </c>
      <c r="U380" s="320"/>
    </row>
    <row r="381" spans="2:21" ht="19.2" customHeight="1" x14ac:dyDescent="0.2">
      <c r="B381" s="197" t="s">
        <v>23</v>
      </c>
      <c r="C381" s="198" t="s">
        <v>315</v>
      </c>
      <c r="D381" s="486" t="s">
        <v>195</v>
      </c>
      <c r="E381" s="485" t="s">
        <v>186</v>
      </c>
      <c r="F381" s="484">
        <v>40</v>
      </c>
      <c r="G381" s="483">
        <v>104</v>
      </c>
      <c r="H381" s="482">
        <v>2.2599999999999998</v>
      </c>
      <c r="I381" s="481" t="s">
        <v>188</v>
      </c>
      <c r="J381" s="480">
        <v>4</v>
      </c>
      <c r="K381" s="479"/>
      <c r="L381" s="477"/>
      <c r="M381" s="478"/>
      <c r="N381" s="477"/>
      <c r="O381" s="476"/>
      <c r="P381" s="475"/>
      <c r="Q381" s="474"/>
      <c r="R381" s="473"/>
      <c r="S381" s="472">
        <v>2024</v>
      </c>
      <c r="T381" s="471" t="s">
        <v>186</v>
      </c>
      <c r="U381" s="320"/>
    </row>
    <row r="382" spans="2:21" ht="19.2" customHeight="1" x14ac:dyDescent="0.2">
      <c r="B382" s="197" t="s">
        <v>23</v>
      </c>
      <c r="C382" s="198" t="s">
        <v>315</v>
      </c>
      <c r="D382" s="486" t="s">
        <v>195</v>
      </c>
      <c r="E382" s="485" t="s">
        <v>186</v>
      </c>
      <c r="F382" s="484">
        <v>7</v>
      </c>
      <c r="G382" s="483">
        <v>78</v>
      </c>
      <c r="H382" s="482">
        <v>1.1399999999999999</v>
      </c>
      <c r="I382" s="481" t="s">
        <v>187</v>
      </c>
      <c r="J382" s="480">
        <v>4</v>
      </c>
      <c r="K382" s="479"/>
      <c r="L382" s="477"/>
      <c r="M382" s="478"/>
      <c r="N382" s="477"/>
      <c r="O382" s="476"/>
      <c r="P382" s="475"/>
      <c r="Q382" s="474"/>
      <c r="R382" s="473"/>
      <c r="S382" s="472">
        <v>2024</v>
      </c>
      <c r="T382" s="471" t="s">
        <v>186</v>
      </c>
      <c r="U382" s="320"/>
    </row>
    <row r="383" spans="2:21" ht="19.2" customHeight="1" x14ac:dyDescent="0.2">
      <c r="B383" s="197" t="s">
        <v>23</v>
      </c>
      <c r="C383" s="198" t="s">
        <v>315</v>
      </c>
      <c r="D383" s="486" t="s">
        <v>195</v>
      </c>
      <c r="E383" s="485" t="s">
        <v>186</v>
      </c>
      <c r="F383" s="484">
        <v>28</v>
      </c>
      <c r="G383" s="483">
        <v>38</v>
      </c>
      <c r="H383" s="482">
        <v>1.54</v>
      </c>
      <c r="I383" s="481" t="s">
        <v>188</v>
      </c>
      <c r="J383" s="480">
        <v>5</v>
      </c>
      <c r="K383" s="479"/>
      <c r="L383" s="477"/>
      <c r="M383" s="478"/>
      <c r="N383" s="477"/>
      <c r="O383" s="476"/>
      <c r="P383" s="475"/>
      <c r="Q383" s="474"/>
      <c r="R383" s="473"/>
      <c r="S383" s="472">
        <v>2024</v>
      </c>
      <c r="T383" s="471" t="s">
        <v>186</v>
      </c>
      <c r="U383" s="320"/>
    </row>
    <row r="384" spans="2:21" ht="19.2" customHeight="1" x14ac:dyDescent="0.2">
      <c r="B384" s="197" t="s">
        <v>23</v>
      </c>
      <c r="C384" s="198" t="s">
        <v>315</v>
      </c>
      <c r="D384" s="486" t="s">
        <v>195</v>
      </c>
      <c r="E384" s="485" t="s">
        <v>186</v>
      </c>
      <c r="F384" s="484">
        <v>28</v>
      </c>
      <c r="G384" s="483">
        <v>18</v>
      </c>
      <c r="H384" s="482">
        <v>2.86</v>
      </c>
      <c r="I384" s="481" t="s">
        <v>188</v>
      </c>
      <c r="J384" s="480">
        <v>5</v>
      </c>
      <c r="K384" s="479"/>
      <c r="L384" s="477"/>
      <c r="M384" s="478"/>
      <c r="N384" s="477"/>
      <c r="O384" s="476"/>
      <c r="P384" s="475"/>
      <c r="Q384" s="474"/>
      <c r="R384" s="473"/>
      <c r="S384" s="472">
        <v>2024</v>
      </c>
      <c r="T384" s="471" t="s">
        <v>186</v>
      </c>
      <c r="U384" s="320"/>
    </row>
    <row r="385" spans="2:21" ht="19.2" customHeight="1" x14ac:dyDescent="0.2">
      <c r="B385" s="197" t="s">
        <v>23</v>
      </c>
      <c r="C385" s="198" t="s">
        <v>315</v>
      </c>
      <c r="D385" s="486" t="s">
        <v>195</v>
      </c>
      <c r="E385" s="485" t="s">
        <v>186</v>
      </c>
      <c r="F385" s="484">
        <v>7</v>
      </c>
      <c r="G385" s="483">
        <v>60</v>
      </c>
      <c r="H385" s="482">
        <v>1.69</v>
      </c>
      <c r="I385" s="481" t="s">
        <v>187</v>
      </c>
      <c r="J385" s="480">
        <v>5</v>
      </c>
      <c r="K385" s="479"/>
      <c r="L385" s="477"/>
      <c r="M385" s="478"/>
      <c r="N385" s="477"/>
      <c r="O385" s="476"/>
      <c r="P385" s="475"/>
      <c r="Q385" s="474"/>
      <c r="R385" s="473"/>
      <c r="S385" s="472">
        <v>2024</v>
      </c>
      <c r="T385" s="471" t="s">
        <v>186</v>
      </c>
      <c r="U385" s="320"/>
    </row>
    <row r="386" spans="2:21" ht="19.2" customHeight="1" x14ac:dyDescent="0.2">
      <c r="B386" s="197" t="s">
        <v>23</v>
      </c>
      <c r="C386" s="198" t="s">
        <v>315</v>
      </c>
      <c r="D386" s="486" t="s">
        <v>195</v>
      </c>
      <c r="E386" s="485" t="s">
        <v>186</v>
      </c>
      <c r="F386" s="484">
        <v>5</v>
      </c>
      <c r="G386" s="483">
        <v>7</v>
      </c>
      <c r="H386" s="482">
        <v>1.27</v>
      </c>
      <c r="I386" s="481" t="s">
        <v>187</v>
      </c>
      <c r="J386" s="480">
        <v>3</v>
      </c>
      <c r="K386" s="479"/>
      <c r="L386" s="477"/>
      <c r="M386" s="478"/>
      <c r="N386" s="477"/>
      <c r="O386" s="476"/>
      <c r="P386" s="475"/>
      <c r="Q386" s="474"/>
      <c r="R386" s="473"/>
      <c r="S386" s="472">
        <v>2024</v>
      </c>
      <c r="T386" s="471" t="s">
        <v>186</v>
      </c>
      <c r="U386" s="320"/>
    </row>
    <row r="387" spans="2:21" ht="19.2" customHeight="1" x14ac:dyDescent="0.2">
      <c r="B387" s="197" t="s">
        <v>23</v>
      </c>
      <c r="C387" s="198" t="s">
        <v>315</v>
      </c>
      <c r="D387" s="486" t="s">
        <v>195</v>
      </c>
      <c r="E387" s="485" t="s">
        <v>186</v>
      </c>
      <c r="F387" s="484">
        <v>41</v>
      </c>
      <c r="G387" s="483">
        <v>45</v>
      </c>
      <c r="H387" s="482">
        <v>0.64</v>
      </c>
      <c r="I387" s="481" t="s">
        <v>187</v>
      </c>
      <c r="J387" s="480">
        <v>5</v>
      </c>
      <c r="K387" s="479"/>
      <c r="L387" s="477"/>
      <c r="M387" s="478"/>
      <c r="N387" s="477"/>
      <c r="O387" s="476"/>
      <c r="P387" s="475"/>
      <c r="Q387" s="474"/>
      <c r="R387" s="473"/>
      <c r="S387" s="472">
        <v>2024</v>
      </c>
      <c r="T387" s="471" t="s">
        <v>186</v>
      </c>
      <c r="U387" s="320"/>
    </row>
    <row r="388" spans="2:21" ht="19.2" customHeight="1" x14ac:dyDescent="0.2">
      <c r="B388" s="197" t="s">
        <v>23</v>
      </c>
      <c r="C388" s="198" t="s">
        <v>315</v>
      </c>
      <c r="D388" s="486" t="s">
        <v>195</v>
      </c>
      <c r="E388" s="485" t="s">
        <v>186</v>
      </c>
      <c r="F388" s="484">
        <v>41</v>
      </c>
      <c r="G388" s="483">
        <v>44</v>
      </c>
      <c r="H388" s="482">
        <v>1.8</v>
      </c>
      <c r="I388" s="481" t="s">
        <v>188</v>
      </c>
      <c r="J388" s="480">
        <v>4</v>
      </c>
      <c r="K388" s="479"/>
      <c r="L388" s="477"/>
      <c r="M388" s="478"/>
      <c r="N388" s="477"/>
      <c r="O388" s="476"/>
      <c r="P388" s="475"/>
      <c r="Q388" s="474"/>
      <c r="R388" s="473"/>
      <c r="S388" s="472">
        <v>2024</v>
      </c>
      <c r="T388" s="471" t="s">
        <v>186</v>
      </c>
      <c r="U388" s="320"/>
    </row>
    <row r="389" spans="2:21" ht="19.2" customHeight="1" x14ac:dyDescent="0.2">
      <c r="B389" s="197" t="s">
        <v>23</v>
      </c>
      <c r="C389" s="198" t="s">
        <v>315</v>
      </c>
      <c r="D389" s="486" t="s">
        <v>195</v>
      </c>
      <c r="E389" s="485" t="s">
        <v>186</v>
      </c>
      <c r="F389" s="484">
        <v>41</v>
      </c>
      <c r="G389" s="483">
        <v>91</v>
      </c>
      <c r="H389" s="482">
        <v>2.2599999999999998</v>
      </c>
      <c r="I389" s="481" t="s">
        <v>188</v>
      </c>
      <c r="J389" s="480">
        <v>4</v>
      </c>
      <c r="K389" s="479"/>
      <c r="L389" s="477"/>
      <c r="M389" s="478"/>
      <c r="N389" s="477"/>
      <c r="O389" s="476"/>
      <c r="P389" s="475"/>
      <c r="Q389" s="474"/>
      <c r="R389" s="473"/>
      <c r="S389" s="472">
        <v>2024</v>
      </c>
      <c r="T389" s="471" t="s">
        <v>186</v>
      </c>
      <c r="U389" s="320"/>
    </row>
    <row r="390" spans="2:21" ht="19.2" customHeight="1" x14ac:dyDescent="0.2">
      <c r="B390" s="197" t="s">
        <v>23</v>
      </c>
      <c r="C390" s="198" t="s">
        <v>315</v>
      </c>
      <c r="D390" s="486" t="s">
        <v>195</v>
      </c>
      <c r="E390" s="485" t="s">
        <v>186</v>
      </c>
      <c r="F390" s="484">
        <v>42</v>
      </c>
      <c r="G390" s="483">
        <v>30</v>
      </c>
      <c r="H390" s="482">
        <v>1.72</v>
      </c>
      <c r="I390" s="481" t="s">
        <v>187</v>
      </c>
      <c r="J390" s="480">
        <v>3</v>
      </c>
      <c r="K390" s="479"/>
      <c r="L390" s="477"/>
      <c r="M390" s="478"/>
      <c r="N390" s="477"/>
      <c r="O390" s="476"/>
      <c r="P390" s="475"/>
      <c r="Q390" s="474"/>
      <c r="R390" s="473"/>
      <c r="S390" s="472">
        <v>2024</v>
      </c>
      <c r="T390" s="471" t="s">
        <v>186</v>
      </c>
      <c r="U390" s="320"/>
    </row>
    <row r="391" spans="2:21" ht="19.2" customHeight="1" x14ac:dyDescent="0.2">
      <c r="B391" s="197" t="s">
        <v>23</v>
      </c>
      <c r="C391" s="198" t="s">
        <v>315</v>
      </c>
      <c r="D391" s="486" t="s">
        <v>195</v>
      </c>
      <c r="E391" s="485" t="s">
        <v>186</v>
      </c>
      <c r="F391" s="484">
        <v>8</v>
      </c>
      <c r="G391" s="483">
        <v>5</v>
      </c>
      <c r="H391" s="482">
        <v>0.7</v>
      </c>
      <c r="I391" s="481" t="s">
        <v>187</v>
      </c>
      <c r="J391" s="480">
        <v>2</v>
      </c>
      <c r="K391" s="479"/>
      <c r="L391" s="477"/>
      <c r="M391" s="478"/>
      <c r="N391" s="477"/>
      <c r="O391" s="476"/>
      <c r="P391" s="475"/>
      <c r="Q391" s="474"/>
      <c r="R391" s="473"/>
      <c r="S391" s="472">
        <v>2024</v>
      </c>
      <c r="T391" s="471" t="s">
        <v>186</v>
      </c>
      <c r="U391" s="320"/>
    </row>
    <row r="392" spans="2:21" ht="19.2" customHeight="1" x14ac:dyDescent="0.2">
      <c r="B392" s="197" t="s">
        <v>23</v>
      </c>
      <c r="C392" s="198" t="s">
        <v>315</v>
      </c>
      <c r="D392" s="486" t="s">
        <v>195</v>
      </c>
      <c r="E392" s="485" t="s">
        <v>186</v>
      </c>
      <c r="F392" s="484">
        <v>7</v>
      </c>
      <c r="G392" s="483">
        <v>37</v>
      </c>
      <c r="H392" s="482">
        <v>1.5</v>
      </c>
      <c r="I392" s="481" t="s">
        <v>187</v>
      </c>
      <c r="J392" s="480">
        <v>2</v>
      </c>
      <c r="K392" s="479"/>
      <c r="L392" s="477"/>
      <c r="M392" s="478"/>
      <c r="N392" s="477"/>
      <c r="O392" s="476"/>
      <c r="P392" s="475"/>
      <c r="Q392" s="474"/>
      <c r="R392" s="473"/>
      <c r="S392" s="472">
        <v>2024</v>
      </c>
      <c r="T392" s="471" t="s">
        <v>186</v>
      </c>
      <c r="U392" s="320"/>
    </row>
    <row r="393" spans="2:21" ht="19.2" customHeight="1" x14ac:dyDescent="0.2">
      <c r="B393" s="197" t="s">
        <v>23</v>
      </c>
      <c r="C393" s="198" t="s">
        <v>315</v>
      </c>
      <c r="D393" s="486" t="s">
        <v>195</v>
      </c>
      <c r="E393" s="485" t="s">
        <v>186</v>
      </c>
      <c r="F393" s="484">
        <v>29</v>
      </c>
      <c r="G393" s="483">
        <v>37</v>
      </c>
      <c r="H393" s="482">
        <v>1.62</v>
      </c>
      <c r="I393" s="481" t="s">
        <v>188</v>
      </c>
      <c r="J393" s="480">
        <v>3</v>
      </c>
      <c r="K393" s="479"/>
      <c r="L393" s="477"/>
      <c r="M393" s="478"/>
      <c r="N393" s="477"/>
      <c r="O393" s="476"/>
      <c r="P393" s="475"/>
      <c r="Q393" s="474"/>
      <c r="R393" s="473"/>
      <c r="S393" s="472">
        <v>2024</v>
      </c>
      <c r="T393" s="471" t="s">
        <v>186</v>
      </c>
      <c r="U393" s="320"/>
    </row>
    <row r="394" spans="2:21" ht="19.2" customHeight="1" x14ac:dyDescent="0.2">
      <c r="B394" s="197" t="s">
        <v>23</v>
      </c>
      <c r="C394" s="198" t="s">
        <v>315</v>
      </c>
      <c r="D394" s="486" t="s">
        <v>195</v>
      </c>
      <c r="E394" s="485" t="s">
        <v>186</v>
      </c>
      <c r="F394" s="484">
        <v>5</v>
      </c>
      <c r="G394" s="483">
        <v>66</v>
      </c>
      <c r="H394" s="482">
        <v>1.42</v>
      </c>
      <c r="I394" s="481" t="s">
        <v>188</v>
      </c>
      <c r="J394" s="480">
        <v>3</v>
      </c>
      <c r="K394" s="479"/>
      <c r="L394" s="477"/>
      <c r="M394" s="478"/>
      <c r="N394" s="477"/>
      <c r="O394" s="476"/>
      <c r="P394" s="475"/>
      <c r="Q394" s="474"/>
      <c r="R394" s="473"/>
      <c r="S394" s="472">
        <v>2024</v>
      </c>
      <c r="T394" s="471" t="s">
        <v>186</v>
      </c>
      <c r="U394" s="320"/>
    </row>
    <row r="395" spans="2:21" ht="19.2" customHeight="1" x14ac:dyDescent="0.2">
      <c r="B395" s="197" t="s">
        <v>23</v>
      </c>
      <c r="C395" s="198" t="s">
        <v>315</v>
      </c>
      <c r="D395" s="486" t="s">
        <v>195</v>
      </c>
      <c r="E395" s="485" t="s">
        <v>186</v>
      </c>
      <c r="F395" s="484">
        <v>5</v>
      </c>
      <c r="G395" s="483">
        <v>15</v>
      </c>
      <c r="H395" s="482">
        <v>0.8</v>
      </c>
      <c r="I395" s="481" t="s">
        <v>187</v>
      </c>
      <c r="J395" s="480">
        <v>3</v>
      </c>
      <c r="K395" s="479"/>
      <c r="L395" s="477"/>
      <c r="M395" s="478"/>
      <c r="N395" s="477"/>
      <c r="O395" s="476"/>
      <c r="P395" s="475"/>
      <c r="Q395" s="474"/>
      <c r="R395" s="473"/>
      <c r="S395" s="472">
        <v>2024</v>
      </c>
      <c r="T395" s="471" t="s">
        <v>186</v>
      </c>
      <c r="U395" s="320"/>
    </row>
    <row r="396" spans="2:21" ht="19.2" customHeight="1" x14ac:dyDescent="0.2">
      <c r="B396" s="197" t="s">
        <v>23</v>
      </c>
      <c r="C396" s="198" t="s">
        <v>315</v>
      </c>
      <c r="D396" s="486" t="s">
        <v>195</v>
      </c>
      <c r="E396" s="485" t="s">
        <v>186</v>
      </c>
      <c r="F396" s="484">
        <v>7</v>
      </c>
      <c r="G396" s="483">
        <v>17</v>
      </c>
      <c r="H396" s="482">
        <v>3.28</v>
      </c>
      <c r="I396" s="481" t="s">
        <v>187</v>
      </c>
      <c r="J396" s="480">
        <v>3</v>
      </c>
      <c r="K396" s="479"/>
      <c r="L396" s="477"/>
      <c r="M396" s="478"/>
      <c r="N396" s="477"/>
      <c r="O396" s="476"/>
      <c r="P396" s="475"/>
      <c r="Q396" s="474"/>
      <c r="R396" s="473"/>
      <c r="S396" s="472">
        <v>2024</v>
      </c>
      <c r="T396" s="471" t="s">
        <v>186</v>
      </c>
      <c r="U396" s="320"/>
    </row>
    <row r="397" spans="2:21" ht="19.2" customHeight="1" x14ac:dyDescent="0.2">
      <c r="B397" s="197" t="s">
        <v>23</v>
      </c>
      <c r="C397" s="198" t="s">
        <v>315</v>
      </c>
      <c r="D397" s="486" t="s">
        <v>195</v>
      </c>
      <c r="E397" s="485" t="s">
        <v>186</v>
      </c>
      <c r="F397" s="484">
        <v>7</v>
      </c>
      <c r="G397" s="483">
        <v>26</v>
      </c>
      <c r="H397" s="482">
        <v>1.72</v>
      </c>
      <c r="I397" s="481" t="s">
        <v>187</v>
      </c>
      <c r="J397" s="480">
        <v>3</v>
      </c>
      <c r="K397" s="479"/>
      <c r="L397" s="477"/>
      <c r="M397" s="478"/>
      <c r="N397" s="477"/>
      <c r="O397" s="476"/>
      <c r="P397" s="475"/>
      <c r="Q397" s="474"/>
      <c r="R397" s="473"/>
      <c r="S397" s="472">
        <v>2024</v>
      </c>
      <c r="T397" s="471" t="s">
        <v>186</v>
      </c>
      <c r="U397" s="320"/>
    </row>
    <row r="398" spans="2:21" ht="19.2" customHeight="1" x14ac:dyDescent="0.2">
      <c r="B398" s="197" t="s">
        <v>23</v>
      </c>
      <c r="C398" s="198" t="s">
        <v>315</v>
      </c>
      <c r="D398" s="486" t="s">
        <v>195</v>
      </c>
      <c r="E398" s="485" t="s">
        <v>186</v>
      </c>
      <c r="F398" s="484">
        <v>3</v>
      </c>
      <c r="G398" s="483">
        <v>8</v>
      </c>
      <c r="H398" s="482">
        <v>3.35</v>
      </c>
      <c r="I398" s="481" t="s">
        <v>187</v>
      </c>
      <c r="J398" s="480">
        <v>2</v>
      </c>
      <c r="K398" s="479"/>
      <c r="L398" s="477"/>
      <c r="M398" s="478"/>
      <c r="N398" s="477"/>
      <c r="O398" s="476"/>
      <c r="P398" s="475"/>
      <c r="Q398" s="474"/>
      <c r="R398" s="473"/>
      <c r="S398" s="472">
        <v>2024</v>
      </c>
      <c r="T398" s="471" t="s">
        <v>186</v>
      </c>
      <c r="U398" s="320"/>
    </row>
    <row r="399" spans="2:21" ht="19.2" customHeight="1" x14ac:dyDescent="0.2">
      <c r="B399" s="197" t="s">
        <v>23</v>
      </c>
      <c r="C399" s="198" t="s">
        <v>315</v>
      </c>
      <c r="D399" s="486" t="s">
        <v>195</v>
      </c>
      <c r="E399" s="485" t="s">
        <v>186</v>
      </c>
      <c r="F399" s="484">
        <v>5</v>
      </c>
      <c r="G399" s="483">
        <v>18</v>
      </c>
      <c r="H399" s="482">
        <v>1.62</v>
      </c>
      <c r="I399" s="481" t="s">
        <v>187</v>
      </c>
      <c r="J399" s="480">
        <v>3</v>
      </c>
      <c r="K399" s="479"/>
      <c r="L399" s="477"/>
      <c r="M399" s="478"/>
      <c r="N399" s="477"/>
      <c r="O399" s="476"/>
      <c r="P399" s="475"/>
      <c r="Q399" s="474"/>
      <c r="R399" s="473"/>
      <c r="S399" s="472">
        <v>2024</v>
      </c>
      <c r="T399" s="471" t="s">
        <v>186</v>
      </c>
      <c r="U399" s="320"/>
    </row>
    <row r="400" spans="2:21" ht="19.2" customHeight="1" x14ac:dyDescent="0.2">
      <c r="B400" s="197" t="s">
        <v>23</v>
      </c>
      <c r="C400" s="198" t="s">
        <v>315</v>
      </c>
      <c r="D400" s="486" t="s">
        <v>195</v>
      </c>
      <c r="E400" s="485" t="s">
        <v>186</v>
      </c>
      <c r="F400" s="484">
        <v>7</v>
      </c>
      <c r="G400" s="483">
        <v>2</v>
      </c>
      <c r="H400" s="482">
        <v>2.96</v>
      </c>
      <c r="I400" s="481" t="s">
        <v>187</v>
      </c>
      <c r="J400" s="480">
        <v>3</v>
      </c>
      <c r="K400" s="479"/>
      <c r="L400" s="477"/>
      <c r="M400" s="478"/>
      <c r="N400" s="477"/>
      <c r="O400" s="476"/>
      <c r="P400" s="475"/>
      <c r="Q400" s="474"/>
      <c r="R400" s="473"/>
      <c r="S400" s="472">
        <v>2024</v>
      </c>
      <c r="T400" s="471" t="s">
        <v>186</v>
      </c>
      <c r="U400" s="320"/>
    </row>
    <row r="401" spans="1:21" ht="19.2" customHeight="1" x14ac:dyDescent="0.2">
      <c r="B401" s="197" t="s">
        <v>23</v>
      </c>
      <c r="C401" s="198" t="s">
        <v>315</v>
      </c>
      <c r="D401" s="486" t="s">
        <v>195</v>
      </c>
      <c r="E401" s="485" t="s">
        <v>186</v>
      </c>
      <c r="F401" s="484">
        <v>3</v>
      </c>
      <c r="G401" s="483">
        <v>13</v>
      </c>
      <c r="H401" s="482">
        <v>3.86</v>
      </c>
      <c r="I401" s="481" t="s">
        <v>187</v>
      </c>
      <c r="J401" s="480">
        <v>2</v>
      </c>
      <c r="K401" s="479"/>
      <c r="L401" s="477"/>
      <c r="M401" s="478"/>
      <c r="N401" s="477"/>
      <c r="O401" s="476"/>
      <c r="P401" s="475"/>
      <c r="Q401" s="474"/>
      <c r="R401" s="473"/>
      <c r="S401" s="472">
        <v>2024</v>
      </c>
      <c r="T401" s="471" t="s">
        <v>186</v>
      </c>
      <c r="U401" s="320"/>
    </row>
    <row r="402" spans="1:21" ht="19.2" customHeight="1" x14ac:dyDescent="0.2">
      <c r="B402" s="197" t="s">
        <v>23</v>
      </c>
      <c r="C402" s="198" t="s">
        <v>315</v>
      </c>
      <c r="D402" s="486" t="s">
        <v>195</v>
      </c>
      <c r="E402" s="485" t="s">
        <v>186</v>
      </c>
      <c r="F402" s="484">
        <v>8</v>
      </c>
      <c r="G402" s="483">
        <v>71</v>
      </c>
      <c r="H402" s="482">
        <v>0.46</v>
      </c>
      <c r="I402" s="481" t="s">
        <v>187</v>
      </c>
      <c r="J402" s="480">
        <v>2</v>
      </c>
      <c r="K402" s="479"/>
      <c r="L402" s="477"/>
      <c r="M402" s="478"/>
      <c r="N402" s="477"/>
      <c r="O402" s="476"/>
      <c r="P402" s="475"/>
      <c r="Q402" s="474"/>
      <c r="R402" s="473"/>
      <c r="S402" s="472">
        <v>2024</v>
      </c>
      <c r="T402" s="471" t="s">
        <v>186</v>
      </c>
      <c r="U402" s="320"/>
    </row>
    <row r="403" spans="1:21" ht="19.2" customHeight="1" x14ac:dyDescent="0.2">
      <c r="B403" s="197" t="s">
        <v>23</v>
      </c>
      <c r="C403" s="198" t="s">
        <v>315</v>
      </c>
      <c r="D403" s="486" t="s">
        <v>195</v>
      </c>
      <c r="E403" s="485" t="s">
        <v>186</v>
      </c>
      <c r="F403" s="484">
        <v>25</v>
      </c>
      <c r="G403" s="483">
        <v>42</v>
      </c>
      <c r="H403" s="482">
        <v>2.41</v>
      </c>
      <c r="I403" s="481" t="s">
        <v>188</v>
      </c>
      <c r="J403" s="480">
        <v>2</v>
      </c>
      <c r="K403" s="479"/>
      <c r="L403" s="477"/>
      <c r="M403" s="478"/>
      <c r="N403" s="477"/>
      <c r="O403" s="476"/>
      <c r="P403" s="475"/>
      <c r="Q403" s="474"/>
      <c r="R403" s="473"/>
      <c r="S403" s="472">
        <v>2024</v>
      </c>
      <c r="T403" s="471" t="s">
        <v>186</v>
      </c>
      <c r="U403" s="320"/>
    </row>
    <row r="404" spans="1:21" ht="19.2" customHeight="1" x14ac:dyDescent="0.2">
      <c r="B404" s="197" t="s">
        <v>23</v>
      </c>
      <c r="C404" s="198" t="s">
        <v>315</v>
      </c>
      <c r="D404" s="486" t="s">
        <v>195</v>
      </c>
      <c r="E404" s="485" t="s">
        <v>186</v>
      </c>
      <c r="F404" s="484">
        <v>12</v>
      </c>
      <c r="G404" s="483">
        <v>11</v>
      </c>
      <c r="H404" s="482">
        <v>2.83</v>
      </c>
      <c r="I404" s="481" t="s">
        <v>187</v>
      </c>
      <c r="J404" s="480">
        <v>2</v>
      </c>
      <c r="K404" s="479"/>
      <c r="L404" s="477"/>
      <c r="M404" s="478"/>
      <c r="N404" s="477"/>
      <c r="O404" s="476"/>
      <c r="P404" s="475"/>
      <c r="Q404" s="474"/>
      <c r="R404" s="473"/>
      <c r="S404" s="472">
        <v>2024</v>
      </c>
      <c r="T404" s="471" t="s">
        <v>186</v>
      </c>
      <c r="U404" s="320"/>
    </row>
    <row r="405" spans="1:21" ht="19.2" customHeight="1" x14ac:dyDescent="0.2">
      <c r="B405" s="197" t="s">
        <v>23</v>
      </c>
      <c r="C405" s="198" t="s">
        <v>315</v>
      </c>
      <c r="D405" s="486" t="s">
        <v>195</v>
      </c>
      <c r="E405" s="485" t="s">
        <v>186</v>
      </c>
      <c r="F405" s="484">
        <v>8</v>
      </c>
      <c r="G405" s="483">
        <v>7</v>
      </c>
      <c r="H405" s="482">
        <v>0.68</v>
      </c>
      <c r="I405" s="481" t="s">
        <v>187</v>
      </c>
      <c r="J405" s="480">
        <v>2</v>
      </c>
      <c r="K405" s="479"/>
      <c r="L405" s="477"/>
      <c r="M405" s="478"/>
      <c r="N405" s="477"/>
      <c r="O405" s="476"/>
      <c r="P405" s="475"/>
      <c r="Q405" s="474"/>
      <c r="R405" s="473"/>
      <c r="S405" s="472">
        <v>2024</v>
      </c>
      <c r="T405" s="471" t="s">
        <v>186</v>
      </c>
      <c r="U405" s="320"/>
    </row>
    <row r="406" spans="1:21" ht="19.2" customHeight="1" x14ac:dyDescent="0.2">
      <c r="B406" s="197" t="s">
        <v>23</v>
      </c>
      <c r="C406" s="198" t="s">
        <v>315</v>
      </c>
      <c r="D406" s="486" t="s">
        <v>195</v>
      </c>
      <c r="E406" s="485" t="s">
        <v>186</v>
      </c>
      <c r="F406" s="484">
        <v>7</v>
      </c>
      <c r="G406" s="483">
        <v>38</v>
      </c>
      <c r="H406" s="482">
        <v>1.1499999999999999</v>
      </c>
      <c r="I406" s="481" t="s">
        <v>187</v>
      </c>
      <c r="J406" s="480">
        <v>2</v>
      </c>
      <c r="K406" s="479"/>
      <c r="L406" s="477"/>
      <c r="M406" s="478"/>
      <c r="N406" s="477"/>
      <c r="O406" s="476"/>
      <c r="P406" s="475"/>
      <c r="Q406" s="474"/>
      <c r="R406" s="473"/>
      <c r="S406" s="472">
        <v>2024</v>
      </c>
      <c r="T406" s="471" t="s">
        <v>186</v>
      </c>
      <c r="U406" s="320"/>
    </row>
    <row r="407" spans="1:21" ht="19.2" customHeight="1" x14ac:dyDescent="0.2">
      <c r="B407" s="197" t="s">
        <v>23</v>
      </c>
      <c r="C407" s="198" t="s">
        <v>315</v>
      </c>
      <c r="D407" s="486" t="s">
        <v>195</v>
      </c>
      <c r="E407" s="485" t="s">
        <v>186</v>
      </c>
      <c r="F407" s="484">
        <v>7</v>
      </c>
      <c r="G407" s="483">
        <v>222</v>
      </c>
      <c r="H407" s="482">
        <v>0.56999999999999995</v>
      </c>
      <c r="I407" s="481" t="s">
        <v>187</v>
      </c>
      <c r="J407" s="480">
        <v>2</v>
      </c>
      <c r="K407" s="479"/>
      <c r="L407" s="477"/>
      <c r="M407" s="478"/>
      <c r="N407" s="477"/>
      <c r="O407" s="476"/>
      <c r="P407" s="475"/>
      <c r="Q407" s="474"/>
      <c r="R407" s="473"/>
      <c r="S407" s="472">
        <v>2024</v>
      </c>
      <c r="T407" s="471" t="s">
        <v>186</v>
      </c>
      <c r="U407" s="320"/>
    </row>
    <row r="408" spans="1:21" ht="19.2" customHeight="1" x14ac:dyDescent="0.2">
      <c r="B408" s="197" t="s">
        <v>23</v>
      </c>
      <c r="C408" s="198" t="s">
        <v>315</v>
      </c>
      <c r="D408" s="486" t="s">
        <v>195</v>
      </c>
      <c r="E408" s="485" t="s">
        <v>186</v>
      </c>
      <c r="F408" s="484">
        <v>7</v>
      </c>
      <c r="G408" s="483">
        <v>40</v>
      </c>
      <c r="H408" s="482">
        <v>0.56000000000000005</v>
      </c>
      <c r="I408" s="481" t="s">
        <v>187</v>
      </c>
      <c r="J408" s="480">
        <v>2</v>
      </c>
      <c r="K408" s="479"/>
      <c r="L408" s="477"/>
      <c r="M408" s="478"/>
      <c r="N408" s="477"/>
      <c r="O408" s="476"/>
      <c r="P408" s="475"/>
      <c r="Q408" s="474"/>
      <c r="R408" s="473"/>
      <c r="S408" s="472">
        <v>2024</v>
      </c>
      <c r="T408" s="471" t="s">
        <v>186</v>
      </c>
      <c r="U408" s="320"/>
    </row>
    <row r="409" spans="1:21" ht="19.2" customHeight="1" x14ac:dyDescent="0.2">
      <c r="B409" s="197" t="s">
        <v>23</v>
      </c>
      <c r="C409" s="198" t="s">
        <v>315</v>
      </c>
      <c r="D409" s="486" t="s">
        <v>195</v>
      </c>
      <c r="E409" s="485" t="s">
        <v>186</v>
      </c>
      <c r="F409" s="484">
        <v>6</v>
      </c>
      <c r="G409" s="483">
        <v>1</v>
      </c>
      <c r="H409" s="482">
        <v>2.06</v>
      </c>
      <c r="I409" s="481" t="s">
        <v>187</v>
      </c>
      <c r="J409" s="480">
        <v>2</v>
      </c>
      <c r="K409" s="479"/>
      <c r="L409" s="477"/>
      <c r="M409" s="478"/>
      <c r="N409" s="477"/>
      <c r="O409" s="476"/>
      <c r="P409" s="475"/>
      <c r="Q409" s="474"/>
      <c r="R409" s="473"/>
      <c r="S409" s="472">
        <v>2024</v>
      </c>
      <c r="T409" s="471" t="s">
        <v>186</v>
      </c>
      <c r="U409" s="320"/>
    </row>
    <row r="410" spans="1:21" ht="19.2" customHeight="1" x14ac:dyDescent="0.2">
      <c r="B410" s="197" t="s">
        <v>23</v>
      </c>
      <c r="C410" s="198" t="s">
        <v>315</v>
      </c>
      <c r="D410" s="486" t="s">
        <v>195</v>
      </c>
      <c r="E410" s="485" t="s">
        <v>186</v>
      </c>
      <c r="F410" s="484">
        <v>7</v>
      </c>
      <c r="G410" s="483">
        <v>51</v>
      </c>
      <c r="H410" s="482">
        <v>1.34</v>
      </c>
      <c r="I410" s="481" t="s">
        <v>187</v>
      </c>
      <c r="J410" s="480">
        <v>1</v>
      </c>
      <c r="K410" s="479"/>
      <c r="L410" s="477"/>
      <c r="M410" s="478"/>
      <c r="N410" s="477"/>
      <c r="O410" s="476"/>
      <c r="P410" s="475"/>
      <c r="Q410" s="474"/>
      <c r="R410" s="473"/>
      <c r="S410" s="472">
        <v>2024</v>
      </c>
      <c r="T410" s="471" t="s">
        <v>186</v>
      </c>
      <c r="U410" s="320"/>
    </row>
    <row r="411" spans="1:21" ht="19.2" customHeight="1" x14ac:dyDescent="0.2">
      <c r="B411" s="197" t="s">
        <v>23</v>
      </c>
      <c r="C411" s="198" t="s">
        <v>315</v>
      </c>
      <c r="D411" s="486" t="s">
        <v>195</v>
      </c>
      <c r="E411" s="485" t="s">
        <v>186</v>
      </c>
      <c r="F411" s="484">
        <v>7</v>
      </c>
      <c r="G411" s="483">
        <v>39</v>
      </c>
      <c r="H411" s="482">
        <v>0.53</v>
      </c>
      <c r="I411" s="481" t="s">
        <v>187</v>
      </c>
      <c r="J411" s="480">
        <v>1</v>
      </c>
      <c r="K411" s="479"/>
      <c r="L411" s="477"/>
      <c r="M411" s="478"/>
      <c r="N411" s="477"/>
      <c r="O411" s="476"/>
      <c r="P411" s="475"/>
      <c r="Q411" s="474"/>
      <c r="R411" s="473"/>
      <c r="S411" s="472">
        <v>2024</v>
      </c>
      <c r="T411" s="471" t="s">
        <v>186</v>
      </c>
      <c r="U411" s="320"/>
    </row>
    <row r="412" spans="1:21" ht="19.2" customHeight="1" x14ac:dyDescent="0.2">
      <c r="B412" s="197" t="s">
        <v>23</v>
      </c>
      <c r="C412" s="198" t="s">
        <v>315</v>
      </c>
      <c r="D412" s="486" t="s">
        <v>195</v>
      </c>
      <c r="E412" s="485" t="s">
        <v>186</v>
      </c>
      <c r="F412" s="484">
        <v>7</v>
      </c>
      <c r="G412" s="483">
        <v>57</v>
      </c>
      <c r="H412" s="482">
        <v>1.66</v>
      </c>
      <c r="I412" s="481" t="s">
        <v>187</v>
      </c>
      <c r="J412" s="480">
        <v>1</v>
      </c>
      <c r="K412" s="479"/>
      <c r="L412" s="477"/>
      <c r="M412" s="478"/>
      <c r="N412" s="477"/>
      <c r="O412" s="476"/>
      <c r="P412" s="475"/>
      <c r="Q412" s="474"/>
      <c r="R412" s="473"/>
      <c r="S412" s="472">
        <v>2024</v>
      </c>
      <c r="T412" s="471" t="s">
        <v>186</v>
      </c>
      <c r="U412" s="320"/>
    </row>
    <row r="413" spans="1:21" ht="19.2" customHeight="1" thickBot="1" x14ac:dyDescent="0.25">
      <c r="B413" s="197" t="s">
        <v>23</v>
      </c>
      <c r="C413" s="198" t="s">
        <v>315</v>
      </c>
      <c r="D413" s="486" t="s">
        <v>195</v>
      </c>
      <c r="E413" s="485" t="s">
        <v>186</v>
      </c>
      <c r="F413" s="484">
        <v>7</v>
      </c>
      <c r="G413" s="483">
        <v>41</v>
      </c>
      <c r="H413" s="482">
        <v>5.18</v>
      </c>
      <c r="I413" s="481" t="s">
        <v>187</v>
      </c>
      <c r="J413" s="480">
        <v>1</v>
      </c>
      <c r="K413" s="479"/>
      <c r="L413" s="477"/>
      <c r="M413" s="478"/>
      <c r="N413" s="477"/>
      <c r="O413" s="476"/>
      <c r="P413" s="475"/>
      <c r="Q413" s="474"/>
      <c r="R413" s="473"/>
      <c r="S413" s="472">
        <v>2024</v>
      </c>
      <c r="T413" s="471" t="s">
        <v>186</v>
      </c>
      <c r="U413" s="320"/>
    </row>
    <row r="414" spans="1:21" ht="19.2" customHeight="1" x14ac:dyDescent="0.2">
      <c r="A414" s="6"/>
      <c r="B414" s="268" t="s">
        <v>23</v>
      </c>
      <c r="C414" s="265" t="s">
        <v>130</v>
      </c>
      <c r="D414" s="639" t="s">
        <v>393</v>
      </c>
      <c r="E414" s="638" t="s">
        <v>396</v>
      </c>
      <c r="F414" s="48">
        <v>5</v>
      </c>
      <c r="G414" s="20">
        <v>11</v>
      </c>
      <c r="H414" s="21">
        <v>1.69</v>
      </c>
      <c r="I414" s="22" t="s">
        <v>272</v>
      </c>
      <c r="J414" s="637">
        <v>31</v>
      </c>
      <c r="K414" s="636">
        <v>2021</v>
      </c>
      <c r="L414" s="634">
        <v>281</v>
      </c>
      <c r="M414" s="635" t="s">
        <v>388</v>
      </c>
      <c r="N414" s="634">
        <v>0</v>
      </c>
      <c r="O414" s="633">
        <v>37</v>
      </c>
      <c r="P414" s="276"/>
      <c r="Q414" s="23"/>
      <c r="R414" s="632"/>
      <c r="S414" s="276"/>
      <c r="T414" s="82"/>
      <c r="U414" s="222"/>
    </row>
    <row r="415" spans="1:21" ht="19.2" customHeight="1" x14ac:dyDescent="0.2">
      <c r="A415" s="6"/>
      <c r="B415" s="269" t="s">
        <v>23</v>
      </c>
      <c r="C415" s="266" t="s">
        <v>130</v>
      </c>
      <c r="D415" s="631" t="s">
        <v>393</v>
      </c>
      <c r="E415" s="109" t="s">
        <v>396</v>
      </c>
      <c r="F415" s="49">
        <v>5</v>
      </c>
      <c r="G415" s="26">
        <v>109</v>
      </c>
      <c r="H415" s="28">
        <v>0.42</v>
      </c>
      <c r="I415" s="29" t="s">
        <v>148</v>
      </c>
      <c r="J415" s="113">
        <v>88</v>
      </c>
      <c r="K415" s="114">
        <v>2021</v>
      </c>
      <c r="L415" s="630">
        <v>68</v>
      </c>
      <c r="M415" s="575" t="s">
        <v>388</v>
      </c>
      <c r="N415" s="630">
        <v>0</v>
      </c>
      <c r="O415" s="629">
        <v>21</v>
      </c>
      <c r="P415" s="277"/>
      <c r="Q415" s="30"/>
      <c r="R415" s="110"/>
      <c r="S415" s="277"/>
      <c r="T415" s="83"/>
      <c r="U415" s="85"/>
    </row>
    <row r="416" spans="1:21" ht="19.2" customHeight="1" x14ac:dyDescent="0.2">
      <c r="A416" s="6"/>
      <c r="B416" s="269" t="s">
        <v>23</v>
      </c>
      <c r="C416" s="266" t="s">
        <v>130</v>
      </c>
      <c r="D416" s="631" t="s">
        <v>393</v>
      </c>
      <c r="E416" s="109" t="s">
        <v>396</v>
      </c>
      <c r="F416" s="49">
        <v>15</v>
      </c>
      <c r="G416" s="26">
        <v>32</v>
      </c>
      <c r="H416" s="28">
        <v>5.22</v>
      </c>
      <c r="I416" s="29" t="s">
        <v>148</v>
      </c>
      <c r="J416" s="113">
        <v>43</v>
      </c>
      <c r="K416" s="114">
        <v>2021</v>
      </c>
      <c r="L416" s="630">
        <v>1357</v>
      </c>
      <c r="M416" s="575" t="s">
        <v>388</v>
      </c>
      <c r="N416" s="630">
        <v>0</v>
      </c>
      <c r="O416" s="629">
        <v>35</v>
      </c>
      <c r="P416" s="277"/>
      <c r="Q416" s="30"/>
      <c r="R416" s="110"/>
      <c r="S416" s="277"/>
      <c r="T416" s="83"/>
      <c r="U416" s="85"/>
    </row>
    <row r="417" spans="1:21" ht="19.2" customHeight="1" thickBot="1" x14ac:dyDescent="0.25">
      <c r="A417" s="6"/>
      <c r="B417" s="60" t="s">
        <v>23</v>
      </c>
      <c r="C417" s="58" t="s">
        <v>130</v>
      </c>
      <c r="D417" s="631" t="s">
        <v>393</v>
      </c>
      <c r="E417" s="109" t="s">
        <v>396</v>
      </c>
      <c r="F417" s="49">
        <v>15</v>
      </c>
      <c r="G417" s="26">
        <v>49</v>
      </c>
      <c r="H417" s="28">
        <v>3.28</v>
      </c>
      <c r="I417" s="29" t="s">
        <v>148</v>
      </c>
      <c r="J417" s="113">
        <v>43</v>
      </c>
      <c r="K417" s="114">
        <v>2021</v>
      </c>
      <c r="L417" s="630">
        <v>682</v>
      </c>
      <c r="M417" s="575" t="s">
        <v>388</v>
      </c>
      <c r="N417" s="630">
        <v>0</v>
      </c>
      <c r="O417" s="629">
        <v>20</v>
      </c>
      <c r="P417" s="277"/>
      <c r="Q417" s="30"/>
      <c r="R417" s="110"/>
      <c r="S417" s="277"/>
      <c r="T417" s="83"/>
      <c r="U417" s="85"/>
    </row>
    <row r="418" spans="1:21" ht="19.2" customHeight="1" x14ac:dyDescent="0.2">
      <c r="B418" s="537" t="s">
        <v>23</v>
      </c>
      <c r="C418" s="536" t="s">
        <v>130</v>
      </c>
      <c r="D418" s="641" t="s">
        <v>410</v>
      </c>
      <c r="E418" s="638" t="s">
        <v>430</v>
      </c>
      <c r="F418" s="48" t="s">
        <v>295</v>
      </c>
      <c r="G418" s="20" t="s">
        <v>293</v>
      </c>
      <c r="H418" s="21">
        <v>2.4500000000000002</v>
      </c>
      <c r="I418" s="22" t="s">
        <v>269</v>
      </c>
      <c r="J418" s="637">
        <v>51</v>
      </c>
      <c r="K418" s="636">
        <v>2022</v>
      </c>
      <c r="L418" s="668">
        <v>760</v>
      </c>
      <c r="M418" s="22" t="s">
        <v>397</v>
      </c>
      <c r="N418" s="668">
        <v>197</v>
      </c>
      <c r="O418" s="82">
        <v>26</v>
      </c>
      <c r="P418" s="652"/>
      <c r="Q418" s="23"/>
      <c r="R418" s="632"/>
      <c r="S418" s="652"/>
      <c r="T418" s="82"/>
      <c r="U418" s="222"/>
    </row>
    <row r="419" spans="1:21" ht="19.2" customHeight="1" x14ac:dyDescent="0.2">
      <c r="B419" s="644" t="s">
        <v>23</v>
      </c>
      <c r="C419" s="642" t="s">
        <v>130</v>
      </c>
      <c r="D419" s="669" t="s">
        <v>410</v>
      </c>
      <c r="E419" s="109" t="s">
        <v>430</v>
      </c>
      <c r="F419" s="49" t="s">
        <v>295</v>
      </c>
      <c r="G419" s="26" t="s">
        <v>175</v>
      </c>
      <c r="H419" s="28">
        <v>4.38</v>
      </c>
      <c r="I419" s="29" t="s">
        <v>188</v>
      </c>
      <c r="J419" s="113">
        <v>50</v>
      </c>
      <c r="K419" s="114">
        <v>2022</v>
      </c>
      <c r="L419" s="651">
        <v>840</v>
      </c>
      <c r="M419" s="29" t="s">
        <v>397</v>
      </c>
      <c r="N419" s="651">
        <v>215</v>
      </c>
      <c r="O419" s="83">
        <v>26</v>
      </c>
      <c r="P419" s="653"/>
      <c r="Q419" s="30"/>
      <c r="R419" s="110"/>
      <c r="S419" s="653"/>
      <c r="T419" s="83"/>
      <c r="U419" s="85"/>
    </row>
    <row r="420" spans="1:21" ht="19.2" customHeight="1" x14ac:dyDescent="0.2">
      <c r="B420" s="644" t="s">
        <v>23</v>
      </c>
      <c r="C420" s="642" t="s">
        <v>130</v>
      </c>
      <c r="D420" s="669" t="s">
        <v>410</v>
      </c>
      <c r="E420" s="109" t="s">
        <v>430</v>
      </c>
      <c r="F420" s="49" t="s">
        <v>295</v>
      </c>
      <c r="G420" s="26" t="s">
        <v>198</v>
      </c>
      <c r="H420" s="28">
        <v>3.67</v>
      </c>
      <c r="I420" s="29" t="s">
        <v>188</v>
      </c>
      <c r="J420" s="113">
        <v>50</v>
      </c>
      <c r="K420" s="114">
        <v>2022</v>
      </c>
      <c r="L420" s="651">
        <v>840</v>
      </c>
      <c r="M420" s="29" t="s">
        <v>397</v>
      </c>
      <c r="N420" s="651">
        <v>219</v>
      </c>
      <c r="O420" s="83">
        <v>26</v>
      </c>
      <c r="P420" s="653"/>
      <c r="Q420" s="30"/>
      <c r="R420" s="110"/>
      <c r="S420" s="653"/>
      <c r="T420" s="83"/>
      <c r="U420" s="85"/>
    </row>
    <row r="421" spans="1:21" ht="19.2" customHeight="1" x14ac:dyDescent="0.2">
      <c r="B421" s="644" t="s">
        <v>23</v>
      </c>
      <c r="C421" s="642" t="s">
        <v>130</v>
      </c>
      <c r="D421" s="669" t="s">
        <v>410</v>
      </c>
      <c r="E421" s="109" t="s">
        <v>431</v>
      </c>
      <c r="F421" s="49">
        <v>50</v>
      </c>
      <c r="G421" s="26">
        <v>54</v>
      </c>
      <c r="H421" s="28">
        <v>0.85</v>
      </c>
      <c r="I421" s="29" t="s">
        <v>188</v>
      </c>
      <c r="J421" s="113">
        <v>36</v>
      </c>
      <c r="K421" s="114">
        <v>2022</v>
      </c>
      <c r="L421" s="651">
        <v>257</v>
      </c>
      <c r="M421" s="29" t="s">
        <v>397</v>
      </c>
      <c r="N421" s="651">
        <v>77</v>
      </c>
      <c r="O421" s="83">
        <v>30</v>
      </c>
      <c r="P421" s="653"/>
      <c r="Q421" s="30"/>
      <c r="R421" s="110"/>
      <c r="S421" s="653"/>
      <c r="T421" s="83"/>
      <c r="U421" s="85"/>
    </row>
    <row r="422" spans="1:21" ht="19.2" customHeight="1" x14ac:dyDescent="0.2">
      <c r="B422" s="644" t="s">
        <v>23</v>
      </c>
      <c r="C422" s="642" t="s">
        <v>130</v>
      </c>
      <c r="D422" s="669" t="s">
        <v>410</v>
      </c>
      <c r="E422" s="109" t="s">
        <v>430</v>
      </c>
      <c r="F422" s="49" t="s">
        <v>294</v>
      </c>
      <c r="G422" s="26" t="s">
        <v>294</v>
      </c>
      <c r="H422" s="28">
        <v>0.88</v>
      </c>
      <c r="I422" s="29" t="s">
        <v>188</v>
      </c>
      <c r="J422" s="113">
        <v>92</v>
      </c>
      <c r="K422" s="114">
        <v>2023</v>
      </c>
      <c r="L422" s="651">
        <v>280</v>
      </c>
      <c r="M422" s="29" t="s">
        <v>29</v>
      </c>
      <c r="N422" s="651">
        <v>97</v>
      </c>
      <c r="O422" s="83" t="s">
        <v>416</v>
      </c>
      <c r="P422" s="653"/>
      <c r="Q422" s="30"/>
      <c r="R422" s="110"/>
      <c r="S422" s="653"/>
      <c r="T422" s="83"/>
      <c r="U422" s="85"/>
    </row>
    <row r="423" spans="1:21" ht="19.2" customHeight="1" x14ac:dyDescent="0.2">
      <c r="B423" s="644" t="s">
        <v>23</v>
      </c>
      <c r="C423" s="642" t="s">
        <v>130</v>
      </c>
      <c r="D423" s="669" t="s">
        <v>410</v>
      </c>
      <c r="E423" s="109" t="s">
        <v>430</v>
      </c>
      <c r="F423" s="49" t="s">
        <v>294</v>
      </c>
      <c r="G423" s="26" t="s">
        <v>198</v>
      </c>
      <c r="H423" s="28">
        <v>3.56</v>
      </c>
      <c r="I423" s="29" t="s">
        <v>188</v>
      </c>
      <c r="J423" s="113">
        <v>50</v>
      </c>
      <c r="K423" s="114">
        <v>2023</v>
      </c>
      <c r="L423" s="651">
        <v>1511</v>
      </c>
      <c r="M423" s="29" t="s">
        <v>397</v>
      </c>
      <c r="N423" s="651">
        <v>423</v>
      </c>
      <c r="O423" s="83" t="s">
        <v>417</v>
      </c>
      <c r="P423" s="653"/>
      <c r="Q423" s="30"/>
      <c r="R423" s="110"/>
      <c r="S423" s="653"/>
      <c r="T423" s="83"/>
      <c r="U423" s="85"/>
    </row>
    <row r="424" spans="1:21" ht="19.2" customHeight="1" x14ac:dyDescent="0.2">
      <c r="B424" s="644" t="s">
        <v>23</v>
      </c>
      <c r="C424" s="642" t="s">
        <v>130</v>
      </c>
      <c r="D424" s="669" t="s">
        <v>410</v>
      </c>
      <c r="E424" s="109" t="s">
        <v>430</v>
      </c>
      <c r="F424" s="49" t="s">
        <v>294</v>
      </c>
      <c r="G424" s="26" t="s">
        <v>371</v>
      </c>
      <c r="H424" s="28">
        <v>3.45</v>
      </c>
      <c r="I424" s="29" t="s">
        <v>188</v>
      </c>
      <c r="J424" s="113">
        <v>50</v>
      </c>
      <c r="K424" s="114">
        <v>2023</v>
      </c>
      <c r="L424" s="651">
        <v>1224</v>
      </c>
      <c r="M424" s="29" t="s">
        <v>397</v>
      </c>
      <c r="N424" s="651">
        <v>306</v>
      </c>
      <c r="O424" s="83" t="s">
        <v>418</v>
      </c>
      <c r="P424" s="653"/>
      <c r="Q424" s="30"/>
      <c r="R424" s="110"/>
      <c r="S424" s="653"/>
      <c r="T424" s="83"/>
      <c r="U424" s="85"/>
    </row>
    <row r="425" spans="1:21" ht="19.2" customHeight="1" x14ac:dyDescent="0.2">
      <c r="B425" s="644" t="s">
        <v>23</v>
      </c>
      <c r="C425" s="642" t="s">
        <v>130</v>
      </c>
      <c r="D425" s="669" t="s">
        <v>410</v>
      </c>
      <c r="E425" s="109" t="s">
        <v>430</v>
      </c>
      <c r="F425" s="49" t="s">
        <v>294</v>
      </c>
      <c r="G425" s="26" t="s">
        <v>415</v>
      </c>
      <c r="H425" s="28">
        <v>3.81</v>
      </c>
      <c r="I425" s="29" t="s">
        <v>188</v>
      </c>
      <c r="J425" s="113">
        <v>50</v>
      </c>
      <c r="K425" s="114">
        <v>2023</v>
      </c>
      <c r="L425" s="651">
        <v>1820</v>
      </c>
      <c r="M425" s="29" t="s">
        <v>397</v>
      </c>
      <c r="N425" s="651">
        <v>546</v>
      </c>
      <c r="O425" s="83" t="s">
        <v>419</v>
      </c>
      <c r="P425" s="653"/>
      <c r="Q425" s="30"/>
      <c r="R425" s="110"/>
      <c r="S425" s="653"/>
      <c r="T425" s="83"/>
      <c r="U425" s="85"/>
    </row>
    <row r="426" spans="1:21" ht="19.2" customHeight="1" x14ac:dyDescent="0.2">
      <c r="B426" s="644" t="s">
        <v>23</v>
      </c>
      <c r="C426" s="642" t="s">
        <v>130</v>
      </c>
      <c r="D426" s="669" t="s">
        <v>410</v>
      </c>
      <c r="E426" s="109" t="s">
        <v>430</v>
      </c>
      <c r="F426" s="49" t="s">
        <v>294</v>
      </c>
      <c r="G426" s="26" t="s">
        <v>260</v>
      </c>
      <c r="H426" s="28">
        <v>5.67</v>
      </c>
      <c r="I426" s="29" t="s">
        <v>188</v>
      </c>
      <c r="J426" s="113">
        <v>50</v>
      </c>
      <c r="K426" s="114">
        <v>2023</v>
      </c>
      <c r="L426" s="651">
        <v>1652</v>
      </c>
      <c r="M426" s="29" t="s">
        <v>397</v>
      </c>
      <c r="N426" s="651">
        <v>414</v>
      </c>
      <c r="O426" s="83" t="s">
        <v>418</v>
      </c>
      <c r="P426" s="653"/>
      <c r="Q426" s="30"/>
      <c r="R426" s="110"/>
      <c r="S426" s="653"/>
      <c r="T426" s="83"/>
      <c r="U426" s="85"/>
    </row>
    <row r="427" spans="1:21" ht="19.2" customHeight="1" x14ac:dyDescent="0.2">
      <c r="B427" s="644" t="s">
        <v>23</v>
      </c>
      <c r="C427" s="642" t="s">
        <v>130</v>
      </c>
      <c r="D427" s="669" t="s">
        <v>410</v>
      </c>
      <c r="E427" s="109" t="s">
        <v>430</v>
      </c>
      <c r="F427" s="49" t="s">
        <v>294</v>
      </c>
      <c r="G427" s="26" t="s">
        <v>321</v>
      </c>
      <c r="H427" s="28">
        <v>7.13</v>
      </c>
      <c r="I427" s="29" t="s">
        <v>188</v>
      </c>
      <c r="J427" s="113">
        <v>50</v>
      </c>
      <c r="K427" s="114">
        <v>2023</v>
      </c>
      <c r="L427" s="651">
        <v>2072</v>
      </c>
      <c r="M427" s="29" t="s">
        <v>397</v>
      </c>
      <c r="N427" s="651">
        <v>518</v>
      </c>
      <c r="O427" s="83" t="s">
        <v>418</v>
      </c>
      <c r="P427" s="653"/>
      <c r="Q427" s="30"/>
      <c r="R427" s="110"/>
      <c r="S427" s="653"/>
      <c r="T427" s="83"/>
      <c r="U427" s="85"/>
    </row>
    <row r="428" spans="1:21" ht="19.2" customHeight="1" x14ac:dyDescent="0.2">
      <c r="B428" s="644" t="s">
        <v>23</v>
      </c>
      <c r="C428" s="642" t="s">
        <v>130</v>
      </c>
      <c r="D428" s="669" t="s">
        <v>410</v>
      </c>
      <c r="E428" s="109" t="s">
        <v>430</v>
      </c>
      <c r="F428" s="49" t="s">
        <v>294</v>
      </c>
      <c r="G428" s="26" t="s">
        <v>420</v>
      </c>
      <c r="H428" s="28">
        <v>2.63</v>
      </c>
      <c r="I428" s="29" t="s">
        <v>188</v>
      </c>
      <c r="J428" s="113">
        <v>49</v>
      </c>
      <c r="K428" s="114">
        <v>2023</v>
      </c>
      <c r="L428" s="651">
        <v>1076</v>
      </c>
      <c r="M428" s="29" t="s">
        <v>397</v>
      </c>
      <c r="N428" s="651">
        <v>211</v>
      </c>
      <c r="O428" s="83" t="s">
        <v>421</v>
      </c>
      <c r="P428" s="653"/>
      <c r="Q428" s="30"/>
      <c r="R428" s="110"/>
      <c r="S428" s="653"/>
      <c r="T428" s="83"/>
      <c r="U428" s="85"/>
    </row>
    <row r="429" spans="1:21" ht="19.2" customHeight="1" x14ac:dyDescent="0.2">
      <c r="B429" s="644" t="s">
        <v>23</v>
      </c>
      <c r="C429" s="642" t="s">
        <v>130</v>
      </c>
      <c r="D429" s="669" t="s">
        <v>410</v>
      </c>
      <c r="E429" s="109" t="s">
        <v>430</v>
      </c>
      <c r="F429" s="49" t="s">
        <v>294</v>
      </c>
      <c r="G429" s="26" t="s">
        <v>373</v>
      </c>
      <c r="H429" s="28">
        <v>1.9</v>
      </c>
      <c r="I429" s="29" t="s">
        <v>188</v>
      </c>
      <c r="J429" s="113">
        <v>38</v>
      </c>
      <c r="K429" s="114">
        <v>2023</v>
      </c>
      <c r="L429" s="651">
        <v>336</v>
      </c>
      <c r="M429" s="29" t="s">
        <v>397</v>
      </c>
      <c r="N429" s="651">
        <v>81</v>
      </c>
      <c r="O429" s="83" t="s">
        <v>422</v>
      </c>
      <c r="P429" s="653"/>
      <c r="Q429" s="30"/>
      <c r="R429" s="110"/>
      <c r="S429" s="653"/>
      <c r="T429" s="83"/>
      <c r="U429" s="85"/>
    </row>
    <row r="430" spans="1:21" ht="19.2" customHeight="1" x14ac:dyDescent="0.2">
      <c r="B430" s="644" t="s">
        <v>23</v>
      </c>
      <c r="C430" s="642" t="s">
        <v>130</v>
      </c>
      <c r="D430" s="669" t="s">
        <v>410</v>
      </c>
      <c r="E430" s="667" t="s">
        <v>428</v>
      </c>
      <c r="F430" s="49" t="s">
        <v>295</v>
      </c>
      <c r="G430" s="26" t="s">
        <v>285</v>
      </c>
      <c r="H430" s="28">
        <v>2.94</v>
      </c>
      <c r="I430" s="29" t="s">
        <v>429</v>
      </c>
      <c r="J430" s="113">
        <v>95</v>
      </c>
      <c r="K430" s="114"/>
      <c r="L430" s="651"/>
      <c r="M430" s="29"/>
      <c r="N430" s="651"/>
      <c r="O430" s="83"/>
      <c r="P430" s="653">
        <v>2023</v>
      </c>
      <c r="Q430" s="30" t="s">
        <v>188</v>
      </c>
      <c r="R430" s="110">
        <v>2400</v>
      </c>
      <c r="S430" s="653"/>
      <c r="T430" s="83"/>
      <c r="U430" s="85" t="s">
        <v>266</v>
      </c>
    </row>
    <row r="431" spans="1:21" ht="19.2" customHeight="1" x14ac:dyDescent="0.2">
      <c r="B431" s="644" t="s">
        <v>23</v>
      </c>
      <c r="C431" s="642" t="s">
        <v>130</v>
      </c>
      <c r="D431" s="670" t="s">
        <v>410</v>
      </c>
      <c r="E431" s="666" t="s">
        <v>428</v>
      </c>
      <c r="F431" s="236" t="s">
        <v>295</v>
      </c>
      <c r="G431" s="244" t="s">
        <v>415</v>
      </c>
      <c r="H431" s="237">
        <v>7.91</v>
      </c>
      <c r="I431" s="238" t="s">
        <v>429</v>
      </c>
      <c r="J431" s="245">
        <v>95</v>
      </c>
      <c r="K431" s="246"/>
      <c r="L431" s="240"/>
      <c r="M431" s="238"/>
      <c r="N431" s="240"/>
      <c r="O431" s="247"/>
      <c r="P431" s="77">
        <v>2023</v>
      </c>
      <c r="Q431" s="239" t="s">
        <v>188</v>
      </c>
      <c r="R431" s="248">
        <v>2400</v>
      </c>
      <c r="S431" s="653"/>
      <c r="T431" s="247"/>
      <c r="U431" s="249" t="s">
        <v>266</v>
      </c>
    </row>
    <row r="432" spans="1:21" ht="19.2" customHeight="1" x14ac:dyDescent="0.2">
      <c r="B432" s="644" t="s">
        <v>23</v>
      </c>
      <c r="C432" s="642" t="s">
        <v>130</v>
      </c>
      <c r="D432" s="670" t="s">
        <v>410</v>
      </c>
      <c r="E432" s="666" t="s">
        <v>428</v>
      </c>
      <c r="F432" s="236" t="s">
        <v>295</v>
      </c>
      <c r="G432" s="244" t="s">
        <v>260</v>
      </c>
      <c r="H432" s="237">
        <v>2.0699999999999998</v>
      </c>
      <c r="I432" s="238" t="s">
        <v>429</v>
      </c>
      <c r="J432" s="245">
        <v>95</v>
      </c>
      <c r="K432" s="246"/>
      <c r="L432" s="240"/>
      <c r="M432" s="238"/>
      <c r="N432" s="240"/>
      <c r="O432" s="247"/>
      <c r="P432" s="77">
        <v>2023</v>
      </c>
      <c r="Q432" s="239" t="s">
        <v>188</v>
      </c>
      <c r="R432" s="248">
        <v>2400</v>
      </c>
      <c r="S432" s="653"/>
      <c r="T432" s="247"/>
      <c r="U432" s="249" t="s">
        <v>266</v>
      </c>
    </row>
    <row r="433" spans="2:21" ht="19.2" customHeight="1" x14ac:dyDescent="0.2">
      <c r="B433" s="644" t="s">
        <v>23</v>
      </c>
      <c r="C433" s="642" t="s">
        <v>130</v>
      </c>
      <c r="D433" s="670" t="s">
        <v>410</v>
      </c>
      <c r="E433" s="667" t="s">
        <v>428</v>
      </c>
      <c r="F433" s="49" t="s">
        <v>295</v>
      </c>
      <c r="G433" s="26" t="s">
        <v>285</v>
      </c>
      <c r="H433" s="28">
        <v>2.94</v>
      </c>
      <c r="I433" s="29" t="s">
        <v>429</v>
      </c>
      <c r="J433" s="113">
        <v>95</v>
      </c>
      <c r="K433" s="114"/>
      <c r="L433" s="651"/>
      <c r="M433" s="29"/>
      <c r="N433" s="651"/>
      <c r="O433" s="83"/>
      <c r="P433" s="653"/>
      <c r="Q433" s="30"/>
      <c r="R433" s="110"/>
      <c r="S433" s="653">
        <v>2023</v>
      </c>
      <c r="T433" s="83" t="s">
        <v>414</v>
      </c>
      <c r="U433" s="85" t="s">
        <v>266</v>
      </c>
    </row>
    <row r="434" spans="2:21" ht="19.2" customHeight="1" x14ac:dyDescent="0.2">
      <c r="B434" s="650" t="s">
        <v>23</v>
      </c>
      <c r="C434" s="649" t="s">
        <v>130</v>
      </c>
      <c r="D434" s="670" t="s">
        <v>410</v>
      </c>
      <c r="E434" s="666" t="s">
        <v>428</v>
      </c>
      <c r="F434" s="236" t="s">
        <v>295</v>
      </c>
      <c r="G434" s="244" t="s">
        <v>415</v>
      </c>
      <c r="H434" s="237">
        <v>7.91</v>
      </c>
      <c r="I434" s="238" t="s">
        <v>429</v>
      </c>
      <c r="J434" s="245">
        <v>95</v>
      </c>
      <c r="K434" s="246"/>
      <c r="L434" s="240"/>
      <c r="M434" s="238"/>
      <c r="N434" s="240"/>
      <c r="O434" s="247"/>
      <c r="P434" s="77"/>
      <c r="Q434" s="239"/>
      <c r="R434" s="248"/>
      <c r="S434" s="653">
        <v>2023</v>
      </c>
      <c r="T434" s="247" t="s">
        <v>414</v>
      </c>
      <c r="U434" s="249" t="s">
        <v>266</v>
      </c>
    </row>
    <row r="435" spans="2:21" ht="19.2" customHeight="1" x14ac:dyDescent="0.2">
      <c r="B435" s="650" t="s">
        <v>23</v>
      </c>
      <c r="C435" s="649" t="s">
        <v>130</v>
      </c>
      <c r="D435" s="670" t="s">
        <v>410</v>
      </c>
      <c r="E435" s="666" t="s">
        <v>428</v>
      </c>
      <c r="F435" s="236" t="s">
        <v>295</v>
      </c>
      <c r="G435" s="244" t="s">
        <v>260</v>
      </c>
      <c r="H435" s="237">
        <v>2.0699999999999998</v>
      </c>
      <c r="I435" s="238" t="s">
        <v>429</v>
      </c>
      <c r="J435" s="245">
        <v>95</v>
      </c>
      <c r="K435" s="246"/>
      <c r="L435" s="240"/>
      <c r="M435" s="238"/>
      <c r="N435" s="240"/>
      <c r="O435" s="247"/>
      <c r="P435" s="77"/>
      <c r="Q435" s="239"/>
      <c r="R435" s="248"/>
      <c r="S435" s="653">
        <v>2023</v>
      </c>
      <c r="T435" s="247" t="s">
        <v>414</v>
      </c>
      <c r="U435" s="249" t="s">
        <v>266</v>
      </c>
    </row>
    <row r="436" spans="2:21" ht="19.2" customHeight="1" x14ac:dyDescent="0.2">
      <c r="B436" s="197" t="s">
        <v>23</v>
      </c>
      <c r="C436" s="198" t="s">
        <v>130</v>
      </c>
      <c r="D436" s="683" t="s">
        <v>410</v>
      </c>
      <c r="E436" s="672" t="s">
        <v>428</v>
      </c>
      <c r="F436" s="162" t="s">
        <v>295</v>
      </c>
      <c r="G436" s="200" t="s">
        <v>285</v>
      </c>
      <c r="H436" s="163">
        <v>2.94</v>
      </c>
      <c r="I436" s="164" t="s">
        <v>429</v>
      </c>
      <c r="J436" s="201">
        <v>95</v>
      </c>
      <c r="K436" s="202"/>
      <c r="L436" s="203"/>
      <c r="M436" s="164"/>
      <c r="N436" s="203"/>
      <c r="O436" s="547"/>
      <c r="P436" s="205"/>
      <c r="Q436" s="165"/>
      <c r="R436" s="206"/>
      <c r="S436" s="205">
        <v>2024</v>
      </c>
      <c r="T436" s="547" t="s">
        <v>414</v>
      </c>
      <c r="U436" s="504" t="s">
        <v>266</v>
      </c>
    </row>
    <row r="437" spans="2:21" ht="19.2" customHeight="1" x14ac:dyDescent="0.2">
      <c r="B437" s="197" t="s">
        <v>23</v>
      </c>
      <c r="C437" s="198" t="s">
        <v>130</v>
      </c>
      <c r="D437" s="683" t="s">
        <v>410</v>
      </c>
      <c r="E437" s="673" t="s">
        <v>428</v>
      </c>
      <c r="F437" s="208" t="s">
        <v>295</v>
      </c>
      <c r="G437" s="209" t="s">
        <v>415</v>
      </c>
      <c r="H437" s="347">
        <v>7.91</v>
      </c>
      <c r="I437" s="210" t="s">
        <v>429</v>
      </c>
      <c r="J437" s="211">
        <v>95</v>
      </c>
      <c r="K437" s="674"/>
      <c r="L437" s="212"/>
      <c r="M437" s="210"/>
      <c r="N437" s="212"/>
      <c r="O437" s="549"/>
      <c r="P437" s="213"/>
      <c r="Q437" s="214"/>
      <c r="R437" s="215"/>
      <c r="S437" s="213">
        <v>2024</v>
      </c>
      <c r="T437" s="549" t="s">
        <v>414</v>
      </c>
      <c r="U437" s="548" t="s">
        <v>266</v>
      </c>
    </row>
    <row r="438" spans="2:21" ht="19.2" customHeight="1" x14ac:dyDescent="0.2">
      <c r="B438" s="197" t="s">
        <v>23</v>
      </c>
      <c r="C438" s="198" t="s">
        <v>130</v>
      </c>
      <c r="D438" s="683" t="s">
        <v>410</v>
      </c>
      <c r="E438" s="673" t="s">
        <v>428</v>
      </c>
      <c r="F438" s="208" t="s">
        <v>295</v>
      </c>
      <c r="G438" s="209" t="s">
        <v>260</v>
      </c>
      <c r="H438" s="347">
        <v>2.0699999999999998</v>
      </c>
      <c r="I438" s="210" t="s">
        <v>429</v>
      </c>
      <c r="J438" s="211">
        <v>95</v>
      </c>
      <c r="K438" s="674"/>
      <c r="L438" s="212"/>
      <c r="M438" s="210"/>
      <c r="N438" s="212"/>
      <c r="O438" s="549"/>
      <c r="P438" s="213"/>
      <c r="Q438" s="214"/>
      <c r="R438" s="215"/>
      <c r="S438" s="213">
        <v>2024</v>
      </c>
      <c r="T438" s="549" t="s">
        <v>414</v>
      </c>
      <c r="U438" s="548" t="s">
        <v>266</v>
      </c>
    </row>
    <row r="439" spans="2:21" ht="19.2" customHeight="1" x14ac:dyDescent="0.2">
      <c r="B439" s="197" t="s">
        <v>23</v>
      </c>
      <c r="C439" s="198" t="s">
        <v>130</v>
      </c>
      <c r="D439" s="683" t="s">
        <v>410</v>
      </c>
      <c r="E439" s="675">
        <v>811</v>
      </c>
      <c r="F439" s="208" t="s">
        <v>423</v>
      </c>
      <c r="G439" s="209" t="s">
        <v>285</v>
      </c>
      <c r="H439" s="347">
        <v>7.35</v>
      </c>
      <c r="I439" s="210"/>
      <c r="J439" s="211">
        <v>70</v>
      </c>
      <c r="K439" s="674"/>
      <c r="L439" s="212"/>
      <c r="M439" s="210"/>
      <c r="N439" s="212"/>
      <c r="O439" s="549"/>
      <c r="P439" s="213">
        <v>2024</v>
      </c>
      <c r="Q439" s="214" t="s">
        <v>188</v>
      </c>
      <c r="R439" s="215">
        <v>500</v>
      </c>
      <c r="S439" s="213"/>
      <c r="T439" s="549"/>
      <c r="U439" s="548"/>
    </row>
    <row r="440" spans="2:21" ht="19.2" customHeight="1" x14ac:dyDescent="0.2">
      <c r="B440" s="197" t="s">
        <v>23</v>
      </c>
      <c r="C440" s="198" t="s">
        <v>130</v>
      </c>
      <c r="D440" s="683" t="s">
        <v>410</v>
      </c>
      <c r="E440" s="673" t="s">
        <v>428</v>
      </c>
      <c r="F440" s="208" t="s">
        <v>423</v>
      </c>
      <c r="G440" s="209" t="s">
        <v>351</v>
      </c>
      <c r="H440" s="347">
        <v>3.96</v>
      </c>
      <c r="I440" s="210"/>
      <c r="J440" s="211">
        <v>95</v>
      </c>
      <c r="K440" s="674"/>
      <c r="L440" s="212"/>
      <c r="M440" s="210"/>
      <c r="N440" s="212"/>
      <c r="O440" s="549"/>
      <c r="P440" s="213">
        <v>2024</v>
      </c>
      <c r="Q440" s="214" t="s">
        <v>188</v>
      </c>
      <c r="R440" s="215">
        <v>2400</v>
      </c>
      <c r="S440" s="213"/>
      <c r="T440" s="549"/>
      <c r="U440" s="548"/>
    </row>
    <row r="441" spans="2:21" ht="19.2" customHeight="1" thickBot="1" x14ac:dyDescent="0.25">
      <c r="B441" s="216" t="s">
        <v>23</v>
      </c>
      <c r="C441" s="217" t="s">
        <v>130</v>
      </c>
      <c r="D441" s="684" t="s">
        <v>410</v>
      </c>
      <c r="E441" s="676" t="s">
        <v>428</v>
      </c>
      <c r="F441" s="447" t="s">
        <v>423</v>
      </c>
      <c r="G441" s="677" t="s">
        <v>351</v>
      </c>
      <c r="H441" s="449">
        <v>3.96</v>
      </c>
      <c r="I441" s="450"/>
      <c r="J441" s="678">
        <v>95</v>
      </c>
      <c r="K441" s="679"/>
      <c r="L441" s="680"/>
      <c r="M441" s="450"/>
      <c r="N441" s="680"/>
      <c r="O441" s="681"/>
      <c r="P441" s="218"/>
      <c r="Q441" s="451"/>
      <c r="R441" s="682"/>
      <c r="S441" s="218">
        <v>2024</v>
      </c>
      <c r="T441" s="681" t="s">
        <v>414</v>
      </c>
      <c r="U441" s="487"/>
    </row>
  </sheetData>
  <mergeCells count="77">
    <mergeCell ref="U17:U18"/>
    <mergeCell ref="K5:L5"/>
    <mergeCell ref="S17:T17"/>
    <mergeCell ref="M7:N7"/>
    <mergeCell ref="M8:N8"/>
    <mergeCell ref="M9:N9"/>
    <mergeCell ref="M10:N10"/>
    <mergeCell ref="M11:N11"/>
    <mergeCell ref="M12:N12"/>
    <mergeCell ref="M13:N13"/>
    <mergeCell ref="M14:N14"/>
    <mergeCell ref="P17:R17"/>
    <mergeCell ref="K6:L6"/>
    <mergeCell ref="M6:N6"/>
    <mergeCell ref="B17:B18"/>
    <mergeCell ref="C17:C18"/>
    <mergeCell ref="D17:D18"/>
    <mergeCell ref="C4:D4"/>
    <mergeCell ref="I4:J4"/>
    <mergeCell ref="E4:F4"/>
    <mergeCell ref="G4:H4"/>
    <mergeCell ref="I5:J5"/>
    <mergeCell ref="E5:F5"/>
    <mergeCell ref="C5:D5"/>
    <mergeCell ref="G5:H5"/>
    <mergeCell ref="C6:D6"/>
    <mergeCell ref="E6:F6"/>
    <mergeCell ref="G6:H6"/>
    <mergeCell ref="I6:J6"/>
    <mergeCell ref="C7:D7"/>
    <mergeCell ref="I8:J8"/>
    <mergeCell ref="K8:L8"/>
    <mergeCell ref="M4:N4"/>
    <mergeCell ref="M5:N5"/>
    <mergeCell ref="E17:E18"/>
    <mergeCell ref="F17:J17"/>
    <mergeCell ref="K17:O17"/>
    <mergeCell ref="K4:L4"/>
    <mergeCell ref="E7:F7"/>
    <mergeCell ref="G7:H7"/>
    <mergeCell ref="I7:J7"/>
    <mergeCell ref="K7:L7"/>
    <mergeCell ref="I10:J10"/>
    <mergeCell ref="K10:L10"/>
    <mergeCell ref="I12:J12"/>
    <mergeCell ref="K12:L12"/>
    <mergeCell ref="G11:H11"/>
    <mergeCell ref="I11:J11"/>
    <mergeCell ref="K11:L11"/>
    <mergeCell ref="C9:D9"/>
    <mergeCell ref="E9:F9"/>
    <mergeCell ref="G9:H9"/>
    <mergeCell ref="I9:J9"/>
    <mergeCell ref="K9:L9"/>
    <mergeCell ref="I14:J14"/>
    <mergeCell ref="K14:L14"/>
    <mergeCell ref="C13:D13"/>
    <mergeCell ref="E13:F13"/>
    <mergeCell ref="G13:H13"/>
    <mergeCell ref="I13:J13"/>
    <mergeCell ref="K13:L13"/>
    <mergeCell ref="B3:D3"/>
    <mergeCell ref="B16:D16"/>
    <mergeCell ref="C14:D14"/>
    <mergeCell ref="E14:F14"/>
    <mergeCell ref="G14:H14"/>
    <mergeCell ref="C12:D12"/>
    <mergeCell ref="E12:F12"/>
    <mergeCell ref="G12:H12"/>
    <mergeCell ref="C10:D10"/>
    <mergeCell ref="E10:F10"/>
    <mergeCell ref="G10:H10"/>
    <mergeCell ref="C8:D8"/>
    <mergeCell ref="E8:F8"/>
    <mergeCell ref="G8:H8"/>
    <mergeCell ref="C11:D11"/>
    <mergeCell ref="E11:F11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2"/>
  <sheetViews>
    <sheetView view="pageBreakPreview" zoomScale="60" zoomScaleNormal="85" workbookViewId="0">
      <selection activeCell="E22" sqref="E22"/>
    </sheetView>
  </sheetViews>
  <sheetFormatPr defaultColWidth="9" defaultRowHeight="13.2" x14ac:dyDescent="0.2"/>
  <cols>
    <col min="1" max="1" width="6.6640625" style="1" customWidth="1"/>
    <col min="2" max="2" width="14.21875" style="1" customWidth="1"/>
    <col min="3" max="3" width="12.109375" style="1" customWidth="1"/>
    <col min="4" max="4" width="43.6640625" style="1" customWidth="1"/>
    <col min="5" max="5" width="30.109375" style="1" customWidth="1"/>
    <col min="6" max="6" width="9" style="1"/>
    <col min="7" max="7" width="9" style="1" customWidth="1"/>
    <col min="8" max="9" width="9" style="1" hidden="1" customWidth="1"/>
    <col min="10" max="10" width="9" style="1" customWidth="1"/>
    <col min="11" max="16384" width="9" style="1"/>
  </cols>
  <sheetData>
    <row r="1" spans="1:9" ht="24.75" customHeight="1" x14ac:dyDescent="0.2">
      <c r="B1" s="2" t="s">
        <v>94</v>
      </c>
    </row>
    <row r="2" spans="1:9" ht="9" customHeight="1" thickBot="1" x14ac:dyDescent="0.25"/>
    <row r="3" spans="1:9" ht="32.25" customHeight="1" x14ac:dyDescent="0.2">
      <c r="B3" s="86" t="s">
        <v>83</v>
      </c>
      <c r="C3" s="87" t="s">
        <v>84</v>
      </c>
      <c r="D3" s="24" t="s">
        <v>32</v>
      </c>
      <c r="E3" s="88" t="s">
        <v>11</v>
      </c>
      <c r="H3" s="1" t="s">
        <v>14</v>
      </c>
    </row>
    <row r="4" spans="1:9" ht="21.75" customHeight="1" x14ac:dyDescent="0.2">
      <c r="A4" s="3"/>
      <c r="B4" s="25"/>
      <c r="C4" s="33"/>
      <c r="D4" s="89"/>
      <c r="E4" s="90"/>
      <c r="H4" s="1" t="s">
        <v>2</v>
      </c>
      <c r="I4" s="1" t="s">
        <v>1</v>
      </c>
    </row>
    <row r="5" spans="1:9" ht="21.75" customHeight="1" x14ac:dyDescent="0.2">
      <c r="B5" s="25"/>
      <c r="C5" s="33"/>
      <c r="D5" s="89"/>
      <c r="E5" s="90"/>
      <c r="H5" s="1" t="s">
        <v>16</v>
      </c>
      <c r="I5" s="1">
        <v>25</v>
      </c>
    </row>
    <row r="6" spans="1:9" ht="21.75" customHeight="1" x14ac:dyDescent="0.2">
      <c r="A6" s="3"/>
      <c r="B6" s="25"/>
      <c r="C6" s="33"/>
      <c r="D6" s="89"/>
      <c r="E6" s="90"/>
      <c r="H6" s="1" t="s">
        <v>17</v>
      </c>
      <c r="I6" s="1">
        <v>26</v>
      </c>
    </row>
    <row r="7" spans="1:9" ht="21.75" customHeight="1" x14ac:dyDescent="0.2">
      <c r="B7" s="25"/>
      <c r="C7" s="33"/>
      <c r="D7" s="89"/>
      <c r="E7" s="90"/>
      <c r="H7" s="1" t="s">
        <v>18</v>
      </c>
      <c r="I7" s="1">
        <v>27</v>
      </c>
    </row>
    <row r="8" spans="1:9" ht="21.75" customHeight="1" x14ac:dyDescent="0.2">
      <c r="A8" s="3"/>
      <c r="B8" s="25"/>
      <c r="C8" s="33"/>
      <c r="D8" s="89"/>
      <c r="E8" s="90"/>
      <c r="H8" s="1" t="s">
        <v>19</v>
      </c>
      <c r="I8" s="1">
        <v>28</v>
      </c>
    </row>
    <row r="9" spans="1:9" ht="21.75" customHeight="1" x14ac:dyDescent="0.2">
      <c r="B9" s="25"/>
      <c r="C9" s="33"/>
      <c r="D9" s="89"/>
      <c r="E9" s="90"/>
      <c r="H9" s="1" t="s">
        <v>20</v>
      </c>
      <c r="I9" s="1">
        <v>29</v>
      </c>
    </row>
    <row r="10" spans="1:9" ht="21.75" customHeight="1" x14ac:dyDescent="0.2">
      <c r="A10" s="3"/>
      <c r="B10" s="25"/>
      <c r="C10" s="33"/>
      <c r="D10" s="89"/>
      <c r="E10" s="90"/>
      <c r="H10" s="1" t="s">
        <v>21</v>
      </c>
      <c r="I10" s="1">
        <v>30</v>
      </c>
    </row>
    <row r="11" spans="1:9" ht="21.75" customHeight="1" thickBot="1" x14ac:dyDescent="0.25">
      <c r="B11" s="40"/>
      <c r="C11" s="43"/>
      <c r="D11" s="91"/>
      <c r="E11" s="92"/>
      <c r="H11" s="1" t="s">
        <v>22</v>
      </c>
      <c r="I11" s="1">
        <v>31</v>
      </c>
    </row>
    <row r="12" spans="1:9" ht="20.25" customHeight="1" x14ac:dyDescent="0.2">
      <c r="B12" s="1" t="s">
        <v>33</v>
      </c>
    </row>
  </sheetData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7"/>
  <sheetViews>
    <sheetView view="pageBreakPreview" zoomScale="60" zoomScaleNormal="85" workbookViewId="0">
      <selection activeCell="Q17" sqref="Q17"/>
    </sheetView>
  </sheetViews>
  <sheetFormatPr defaultColWidth="9" defaultRowHeight="13.2" x14ac:dyDescent="0.2"/>
  <cols>
    <col min="1" max="1" width="6.6640625" style="3" customWidth="1"/>
    <col min="2" max="2" width="10.88671875" style="3" customWidth="1"/>
    <col min="3" max="3" width="6.6640625" style="3" customWidth="1"/>
    <col min="4" max="7" width="9" style="3"/>
    <col min="8" max="10" width="9.6640625" style="3" customWidth="1"/>
    <col min="11" max="11" width="9" style="3"/>
    <col min="12" max="12" width="9.6640625" style="3" customWidth="1"/>
    <col min="13" max="16384" width="9" style="3"/>
  </cols>
  <sheetData>
    <row r="1" spans="2:14" ht="23.25" customHeight="1" x14ac:dyDescent="0.2">
      <c r="B1" s="2" t="s">
        <v>63</v>
      </c>
    </row>
    <row r="2" spans="2:14" ht="22.5" customHeight="1" thickBot="1" x14ac:dyDescent="0.25">
      <c r="B2" s="791" t="s">
        <v>116</v>
      </c>
      <c r="C2" s="791"/>
      <c r="D2" s="791"/>
    </row>
    <row r="3" spans="2:14" ht="16.5" customHeight="1" x14ac:dyDescent="0.2">
      <c r="B3" s="811" t="s">
        <v>95</v>
      </c>
      <c r="C3" s="753" t="s">
        <v>107</v>
      </c>
      <c r="D3" s="753"/>
      <c r="E3" s="753"/>
      <c r="F3" s="753"/>
      <c r="G3" s="753"/>
      <c r="H3" s="753"/>
      <c r="I3" s="753"/>
      <c r="J3" s="753"/>
      <c r="K3" s="753" t="s">
        <v>108</v>
      </c>
      <c r="L3" s="753"/>
      <c r="M3" s="753"/>
      <c r="N3" s="781"/>
    </row>
    <row r="4" spans="2:14" ht="16.5" customHeight="1" x14ac:dyDescent="0.2">
      <c r="B4" s="812"/>
      <c r="C4" s="782" t="s">
        <v>86</v>
      </c>
      <c r="D4" s="782"/>
      <c r="E4" s="782" t="s">
        <v>49</v>
      </c>
      <c r="F4" s="782"/>
      <c r="G4" s="813" t="s">
        <v>106</v>
      </c>
      <c r="H4" s="813"/>
      <c r="I4" s="782" t="s">
        <v>96</v>
      </c>
      <c r="J4" s="782"/>
      <c r="K4" s="782" t="s">
        <v>103</v>
      </c>
      <c r="L4" s="782"/>
      <c r="M4" s="782" t="s">
        <v>105</v>
      </c>
      <c r="N4" s="783"/>
    </row>
    <row r="5" spans="2:14" ht="16.5" customHeight="1" x14ac:dyDescent="0.2">
      <c r="B5" s="54">
        <v>2021</v>
      </c>
      <c r="C5" s="808"/>
      <c r="D5" s="808"/>
      <c r="E5" s="808"/>
      <c r="F5" s="808"/>
      <c r="G5" s="808"/>
      <c r="H5" s="808"/>
      <c r="I5" s="808">
        <v>1529</v>
      </c>
      <c r="J5" s="808"/>
      <c r="K5" s="808"/>
      <c r="L5" s="808"/>
      <c r="M5" s="808"/>
      <c r="N5" s="809"/>
    </row>
    <row r="6" spans="2:14" ht="16.5" customHeight="1" x14ac:dyDescent="0.2">
      <c r="B6" s="54">
        <v>2022</v>
      </c>
      <c r="C6" s="808"/>
      <c r="D6" s="808"/>
      <c r="E6" s="808"/>
      <c r="F6" s="808"/>
      <c r="G6" s="808"/>
      <c r="H6" s="808"/>
      <c r="I6" s="808"/>
      <c r="J6" s="808"/>
      <c r="K6" s="808"/>
      <c r="L6" s="808"/>
      <c r="M6" s="808"/>
      <c r="N6" s="809"/>
    </row>
    <row r="7" spans="2:14" ht="16.5" customHeight="1" x14ac:dyDescent="0.2">
      <c r="B7" s="54">
        <v>2023</v>
      </c>
      <c r="C7" s="808"/>
      <c r="D7" s="808"/>
      <c r="E7" s="808"/>
      <c r="F7" s="808"/>
      <c r="G7" s="808"/>
      <c r="H7" s="808"/>
      <c r="I7" s="808"/>
      <c r="J7" s="808"/>
      <c r="K7" s="808"/>
      <c r="L7" s="808"/>
      <c r="M7" s="808"/>
      <c r="N7" s="809"/>
    </row>
    <row r="8" spans="2:14" ht="16.5" customHeight="1" x14ac:dyDescent="0.2">
      <c r="B8" s="54">
        <v>2024</v>
      </c>
      <c r="C8" s="808"/>
      <c r="D8" s="808"/>
      <c r="E8" s="808"/>
      <c r="F8" s="808"/>
      <c r="G8" s="808"/>
      <c r="H8" s="808"/>
      <c r="I8" s="808"/>
      <c r="J8" s="808"/>
      <c r="K8" s="808"/>
      <c r="L8" s="808"/>
      <c r="M8" s="808"/>
      <c r="N8" s="809"/>
    </row>
    <row r="9" spans="2:14" ht="16.5" customHeight="1" x14ac:dyDescent="0.2">
      <c r="B9" s="54">
        <v>2025</v>
      </c>
      <c r="C9" s="808"/>
      <c r="D9" s="808"/>
      <c r="E9" s="808"/>
      <c r="F9" s="808"/>
      <c r="G9" s="808"/>
      <c r="H9" s="808"/>
      <c r="I9" s="808"/>
      <c r="J9" s="808"/>
      <c r="K9" s="808"/>
      <c r="L9" s="808"/>
      <c r="M9" s="808"/>
      <c r="N9" s="809"/>
    </row>
    <row r="10" spans="2:14" ht="16.5" customHeight="1" x14ac:dyDescent="0.2">
      <c r="B10" s="54">
        <v>2026</v>
      </c>
      <c r="C10" s="808"/>
      <c r="D10" s="808"/>
      <c r="E10" s="808"/>
      <c r="F10" s="808"/>
      <c r="G10" s="808"/>
      <c r="H10" s="808"/>
      <c r="I10" s="808"/>
      <c r="J10" s="808"/>
      <c r="K10" s="808"/>
      <c r="L10" s="808"/>
      <c r="M10" s="808"/>
      <c r="N10" s="809"/>
    </row>
    <row r="11" spans="2:14" ht="16.5" customHeight="1" x14ac:dyDescent="0.2">
      <c r="B11" s="54">
        <v>2027</v>
      </c>
      <c r="C11" s="808"/>
      <c r="D11" s="808"/>
      <c r="E11" s="808"/>
      <c r="F11" s="808"/>
      <c r="G11" s="808"/>
      <c r="H11" s="808"/>
      <c r="I11" s="808"/>
      <c r="J11" s="808"/>
      <c r="K11" s="808"/>
      <c r="L11" s="808"/>
      <c r="M11" s="808"/>
      <c r="N11" s="809"/>
    </row>
    <row r="12" spans="2:14" ht="16.5" customHeight="1" x14ac:dyDescent="0.2">
      <c r="B12" s="54">
        <v>2028</v>
      </c>
      <c r="C12" s="808"/>
      <c r="D12" s="808"/>
      <c r="E12" s="808"/>
      <c r="F12" s="808"/>
      <c r="G12" s="808"/>
      <c r="H12" s="808"/>
      <c r="I12" s="808"/>
      <c r="J12" s="808"/>
      <c r="K12" s="808"/>
      <c r="L12" s="808"/>
      <c r="M12" s="808"/>
      <c r="N12" s="809"/>
    </row>
    <row r="13" spans="2:14" ht="16.5" customHeight="1" x14ac:dyDescent="0.2">
      <c r="B13" s="54">
        <v>2029</v>
      </c>
      <c r="C13" s="808"/>
      <c r="D13" s="808"/>
      <c r="E13" s="808"/>
      <c r="F13" s="808"/>
      <c r="G13" s="808"/>
      <c r="H13" s="808"/>
      <c r="I13" s="808"/>
      <c r="J13" s="808"/>
      <c r="K13" s="808"/>
      <c r="L13" s="808"/>
      <c r="M13" s="808"/>
      <c r="N13" s="809"/>
    </row>
    <row r="14" spans="2:14" ht="16.5" customHeight="1" thickBot="1" x14ac:dyDescent="0.25">
      <c r="B14" s="56">
        <v>2030</v>
      </c>
      <c r="C14" s="807"/>
      <c r="D14" s="807"/>
      <c r="E14" s="807"/>
      <c r="F14" s="807"/>
      <c r="G14" s="807"/>
      <c r="H14" s="807"/>
      <c r="I14" s="807"/>
      <c r="J14" s="807"/>
      <c r="K14" s="807"/>
      <c r="L14" s="807"/>
      <c r="M14" s="807"/>
      <c r="N14" s="810"/>
    </row>
    <row r="15" spans="2:14" s="1" customFormat="1" ht="7.5" customHeight="1" x14ac:dyDescent="0.2">
      <c r="B15" s="4"/>
      <c r="C15" s="4"/>
      <c r="D15" s="4"/>
      <c r="E15" s="4"/>
      <c r="F15" s="4"/>
      <c r="G15" s="4"/>
    </row>
    <row r="16" spans="2:14" s="5" customFormat="1" ht="22.5" customHeight="1" thickBot="1" x14ac:dyDescent="0.25">
      <c r="B16" s="791" t="s">
        <v>117</v>
      </c>
      <c r="C16" s="791"/>
      <c r="D16" s="791"/>
      <c r="E16" s="4"/>
      <c r="F16" s="4"/>
      <c r="G16" s="4"/>
      <c r="H16" s="4"/>
      <c r="I16" s="4"/>
      <c r="J16" s="4"/>
    </row>
    <row r="17" spans="1:14" ht="17.25" customHeight="1" x14ac:dyDescent="0.2">
      <c r="B17" s="754" t="s">
        <v>13</v>
      </c>
      <c r="C17" s="751" t="s">
        <v>1</v>
      </c>
      <c r="D17" s="753" t="s">
        <v>35</v>
      </c>
      <c r="E17" s="753"/>
      <c r="F17" s="753" t="s">
        <v>36</v>
      </c>
      <c r="G17" s="753"/>
      <c r="H17" s="751" t="s">
        <v>85</v>
      </c>
      <c r="I17" s="751"/>
      <c r="J17" s="753" t="s">
        <v>39</v>
      </c>
      <c r="K17" s="753"/>
      <c r="L17" s="753"/>
      <c r="M17" s="753" t="s">
        <v>11</v>
      </c>
      <c r="N17" s="781"/>
    </row>
    <row r="18" spans="1:14" ht="26.4" x14ac:dyDescent="0.2">
      <c r="A18" s="6"/>
      <c r="B18" s="755"/>
      <c r="C18" s="752"/>
      <c r="D18" s="93" t="s">
        <v>37</v>
      </c>
      <c r="E18" s="93" t="s">
        <v>38</v>
      </c>
      <c r="F18" s="93" t="s">
        <v>37</v>
      </c>
      <c r="G18" s="93" t="s">
        <v>38</v>
      </c>
      <c r="H18" s="752"/>
      <c r="I18" s="752"/>
      <c r="J18" s="93" t="s">
        <v>40</v>
      </c>
      <c r="K18" s="93" t="s">
        <v>109</v>
      </c>
      <c r="L18" s="33" t="s">
        <v>41</v>
      </c>
      <c r="M18" s="782"/>
      <c r="N18" s="783"/>
    </row>
    <row r="19" spans="1:14" ht="21.75" customHeight="1" x14ac:dyDescent="0.2">
      <c r="A19" s="6"/>
      <c r="B19" s="640" t="s">
        <v>393</v>
      </c>
      <c r="C19" s="272">
        <v>2021</v>
      </c>
      <c r="D19" s="26">
        <v>15</v>
      </c>
      <c r="E19" s="26">
        <v>3</v>
      </c>
      <c r="F19" s="26">
        <v>15</v>
      </c>
      <c r="G19" s="26">
        <v>49</v>
      </c>
      <c r="H19" s="750" t="s">
        <v>409</v>
      </c>
      <c r="I19" s="750"/>
      <c r="J19" s="437">
        <v>1529</v>
      </c>
      <c r="K19" s="437"/>
      <c r="L19" s="95">
        <v>3</v>
      </c>
      <c r="M19" s="750"/>
      <c r="N19" s="784"/>
    </row>
    <row r="20" spans="1:14" ht="21.75" customHeight="1" x14ac:dyDescent="0.2">
      <c r="A20" s="6"/>
      <c r="B20" s="94"/>
      <c r="C20" s="33"/>
      <c r="D20" s="26"/>
      <c r="E20" s="26"/>
      <c r="F20" s="26"/>
      <c r="G20" s="26"/>
      <c r="H20" s="750"/>
      <c r="I20" s="750"/>
      <c r="J20" s="31"/>
      <c r="K20" s="31"/>
      <c r="L20" s="95"/>
      <c r="M20" s="750"/>
      <c r="N20" s="784"/>
    </row>
    <row r="21" spans="1:14" ht="21.75" customHeight="1" x14ac:dyDescent="0.2">
      <c r="A21" s="6"/>
      <c r="B21" s="94"/>
      <c r="C21" s="33"/>
      <c r="D21" s="26"/>
      <c r="E21" s="26"/>
      <c r="F21" s="26"/>
      <c r="G21" s="26"/>
      <c r="H21" s="750"/>
      <c r="I21" s="750"/>
      <c r="J21" s="31"/>
      <c r="K21" s="31"/>
      <c r="L21" s="95"/>
      <c r="M21" s="750"/>
      <c r="N21" s="784"/>
    </row>
    <row r="22" spans="1:14" ht="21.75" customHeight="1" x14ac:dyDescent="0.2">
      <c r="A22" s="6"/>
      <c r="B22" s="94"/>
      <c r="C22" s="33"/>
      <c r="D22" s="26"/>
      <c r="E22" s="26"/>
      <c r="F22" s="26"/>
      <c r="G22" s="26"/>
      <c r="H22" s="750"/>
      <c r="I22" s="750"/>
      <c r="J22" s="31"/>
      <c r="K22" s="31"/>
      <c r="L22" s="95"/>
      <c r="M22" s="750"/>
      <c r="N22" s="784"/>
    </row>
    <row r="23" spans="1:14" ht="21.75" customHeight="1" x14ac:dyDescent="0.2">
      <c r="A23" s="6"/>
      <c r="B23" s="94"/>
      <c r="C23" s="33"/>
      <c r="D23" s="26"/>
      <c r="E23" s="26"/>
      <c r="F23" s="26"/>
      <c r="G23" s="26"/>
      <c r="H23" s="750"/>
      <c r="I23" s="750"/>
      <c r="J23" s="31"/>
      <c r="K23" s="31"/>
      <c r="L23" s="95"/>
      <c r="M23" s="750"/>
      <c r="N23" s="784"/>
    </row>
    <row r="24" spans="1:14" ht="21.75" customHeight="1" x14ac:dyDescent="0.2">
      <c r="A24" s="6"/>
      <c r="B24" s="94"/>
      <c r="C24" s="33"/>
      <c r="D24" s="26"/>
      <c r="E24" s="26"/>
      <c r="F24" s="26"/>
      <c r="G24" s="26"/>
      <c r="H24" s="750"/>
      <c r="I24" s="750"/>
      <c r="J24" s="31"/>
      <c r="K24" s="31"/>
      <c r="L24" s="95"/>
      <c r="M24" s="750"/>
      <c r="N24" s="784"/>
    </row>
    <row r="25" spans="1:14" ht="21.75" customHeight="1" x14ac:dyDescent="0.2">
      <c r="A25" s="6"/>
      <c r="B25" s="94"/>
      <c r="C25" s="33"/>
      <c r="D25" s="26"/>
      <c r="E25" s="26"/>
      <c r="F25" s="26"/>
      <c r="G25" s="26"/>
      <c r="H25" s="750"/>
      <c r="I25" s="750"/>
      <c r="J25" s="31"/>
      <c r="K25" s="31"/>
      <c r="L25" s="95"/>
      <c r="M25" s="750"/>
      <c r="N25" s="784"/>
    </row>
    <row r="26" spans="1:14" ht="21.75" customHeight="1" thickBot="1" x14ac:dyDescent="0.25">
      <c r="A26" s="6"/>
      <c r="B26" s="96"/>
      <c r="C26" s="43"/>
      <c r="D26" s="41"/>
      <c r="E26" s="41"/>
      <c r="F26" s="41"/>
      <c r="G26" s="41"/>
      <c r="H26" s="785"/>
      <c r="I26" s="785"/>
      <c r="J26" s="42"/>
      <c r="K26" s="42"/>
      <c r="L26" s="97"/>
      <c r="M26" s="785"/>
      <c r="N26" s="786"/>
    </row>
    <row r="27" spans="1:14" ht="21.75" customHeight="1" x14ac:dyDescent="0.2">
      <c r="A27" s="6"/>
      <c r="B27" s="3" t="s">
        <v>111</v>
      </c>
      <c r="C27" s="4"/>
      <c r="D27" s="7"/>
      <c r="E27" s="7"/>
      <c r="F27" s="7"/>
      <c r="G27" s="7"/>
      <c r="H27" s="8"/>
      <c r="I27" s="8"/>
      <c r="J27" s="9"/>
      <c r="K27" s="10"/>
      <c r="L27" s="8"/>
    </row>
  </sheetData>
  <mergeCells count="94">
    <mergeCell ref="M24:N24"/>
    <mergeCell ref="M25:N25"/>
    <mergeCell ref="M26:N26"/>
    <mergeCell ref="M4:N4"/>
    <mergeCell ref="K5:L5"/>
    <mergeCell ref="M5:N5"/>
    <mergeCell ref="K6:L6"/>
    <mergeCell ref="K7:L7"/>
    <mergeCell ref="K8:L8"/>
    <mergeCell ref="K9:L9"/>
    <mergeCell ref="K10:L10"/>
    <mergeCell ref="K11:L11"/>
    <mergeCell ref="K12:L12"/>
    <mergeCell ref="K13:L13"/>
    <mergeCell ref="M6:N6"/>
    <mergeCell ref="M7:N7"/>
    <mergeCell ref="M19:N19"/>
    <mergeCell ref="M20:N20"/>
    <mergeCell ref="M21:N21"/>
    <mergeCell ref="M22:N22"/>
    <mergeCell ref="M23:N23"/>
    <mergeCell ref="H26:I26"/>
    <mergeCell ref="B3:B4"/>
    <mergeCell ref="C4:D4"/>
    <mergeCell ref="E4:F4"/>
    <mergeCell ref="G4:H4"/>
    <mergeCell ref="I4:J4"/>
    <mergeCell ref="C3:J3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H21:I21"/>
    <mergeCell ref="H22:I22"/>
    <mergeCell ref="H23:I23"/>
    <mergeCell ref="H24:I24"/>
    <mergeCell ref="H25:I25"/>
    <mergeCell ref="G5:H5"/>
    <mergeCell ref="H17:I18"/>
    <mergeCell ref="H19:I19"/>
    <mergeCell ref="H20:I20"/>
    <mergeCell ref="I14:J14"/>
    <mergeCell ref="G6:H6"/>
    <mergeCell ref="F17:G17"/>
    <mergeCell ref="G7:H7"/>
    <mergeCell ref="G11:H11"/>
    <mergeCell ref="K4:L4"/>
    <mergeCell ref="K3:N3"/>
    <mergeCell ref="M8:N8"/>
    <mergeCell ref="M9:N9"/>
    <mergeCell ref="M10:N10"/>
    <mergeCell ref="M11:N11"/>
    <mergeCell ref="M12:N12"/>
    <mergeCell ref="M13:N13"/>
    <mergeCell ref="M14:N14"/>
    <mergeCell ref="K14:L14"/>
    <mergeCell ref="B17:B18"/>
    <mergeCell ref="C17:C18"/>
    <mergeCell ref="D17:E17"/>
    <mergeCell ref="M17:N18"/>
    <mergeCell ref="J17:L17"/>
    <mergeCell ref="C5:D5"/>
    <mergeCell ref="E5:F5"/>
    <mergeCell ref="C6:D6"/>
    <mergeCell ref="E6:F6"/>
    <mergeCell ref="C7:D7"/>
    <mergeCell ref="E7:F7"/>
    <mergeCell ref="C8:D8"/>
    <mergeCell ref="E8:F8"/>
    <mergeCell ref="G8:H8"/>
    <mergeCell ref="C9:D9"/>
    <mergeCell ref="E9:F9"/>
    <mergeCell ref="G9:H9"/>
    <mergeCell ref="B16:D16"/>
    <mergeCell ref="B2:D2"/>
    <mergeCell ref="C14:D14"/>
    <mergeCell ref="E14:F14"/>
    <mergeCell ref="G14:H14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</mergeCells>
  <phoneticPr fontId="1"/>
  <dataValidations count="2">
    <dataValidation imeMode="hiragana" allowBlank="1" showInputMessage="1" showErrorMessage="1" sqref="I27 B19:B26 I20:I25 H19:H27" xr:uid="{00000000-0002-0000-0600-000000000000}"/>
    <dataValidation imeMode="off" allowBlank="1" showInputMessage="1" showErrorMessage="1" sqref="J27:K27 J19:L26" xr:uid="{00000000-0002-0000-0600-000001000000}"/>
  </dataValidations>
  <printOptions horizontalCentered="1"/>
  <pageMargins left="0.23" right="0.23" top="0.78740157480314965" bottom="0.59055118110236227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7"/>
  <sheetViews>
    <sheetView tabSelected="1" view="pageBreakPreview" zoomScale="60" zoomScaleNormal="85" workbookViewId="0">
      <selection activeCell="F17" sqref="F17"/>
    </sheetView>
  </sheetViews>
  <sheetFormatPr defaultColWidth="9" defaultRowHeight="13.2" x14ac:dyDescent="0.2"/>
  <cols>
    <col min="1" max="1" width="6.6640625" style="1" customWidth="1"/>
    <col min="2" max="2" width="10.88671875" style="1" customWidth="1"/>
    <col min="3" max="4" width="7.33203125" style="1" customWidth="1"/>
    <col min="5" max="5" width="6.6640625" style="1" customWidth="1"/>
    <col min="6" max="6" width="39.109375" style="1" customWidth="1"/>
    <col min="7" max="7" width="12" style="1" customWidth="1"/>
    <col min="8" max="8" width="21" style="1" customWidth="1"/>
    <col min="9" max="10" width="9" style="1"/>
    <col min="11" max="12" width="9" style="1" hidden="1" customWidth="1"/>
    <col min="13" max="13" width="9" style="1" customWidth="1"/>
    <col min="14" max="16384" width="9" style="1"/>
  </cols>
  <sheetData>
    <row r="1" spans="1:10" ht="23.25" customHeight="1" x14ac:dyDescent="0.2">
      <c r="B1" s="2" t="s">
        <v>114</v>
      </c>
    </row>
    <row r="2" spans="1:10" s="3" customFormat="1" ht="22.5" customHeight="1" thickBot="1" x14ac:dyDescent="0.25">
      <c r="B2" s="791" t="s">
        <v>116</v>
      </c>
      <c r="C2" s="791"/>
      <c r="D2" s="791"/>
    </row>
    <row r="3" spans="1:10" ht="16.5" customHeight="1" x14ac:dyDescent="0.2">
      <c r="B3" s="53" t="s">
        <v>95</v>
      </c>
      <c r="C3" s="753" t="s">
        <v>97</v>
      </c>
      <c r="D3" s="753"/>
      <c r="E3" s="753" t="s">
        <v>98</v>
      </c>
      <c r="F3" s="753"/>
      <c r="G3" s="781"/>
    </row>
    <row r="4" spans="1:10" ht="16.5" customHeight="1" x14ac:dyDescent="0.2">
      <c r="B4" s="54">
        <v>2021</v>
      </c>
      <c r="C4" s="814"/>
      <c r="D4" s="782"/>
      <c r="E4" s="814"/>
      <c r="F4" s="782"/>
      <c r="G4" s="783"/>
    </row>
    <row r="5" spans="1:10" ht="16.5" customHeight="1" x14ac:dyDescent="0.2">
      <c r="B5" s="54">
        <v>2022</v>
      </c>
      <c r="C5" s="782"/>
      <c r="D5" s="782"/>
      <c r="E5" s="782"/>
      <c r="F5" s="782"/>
      <c r="G5" s="783"/>
    </row>
    <row r="6" spans="1:10" ht="16.5" customHeight="1" x14ac:dyDescent="0.2">
      <c r="B6" s="54">
        <v>2023</v>
      </c>
      <c r="C6" s="782"/>
      <c r="D6" s="782"/>
      <c r="E6" s="782"/>
      <c r="F6" s="782"/>
      <c r="G6" s="783"/>
    </row>
    <row r="7" spans="1:10" ht="16.5" customHeight="1" x14ac:dyDescent="0.2">
      <c r="B7" s="54">
        <v>2024</v>
      </c>
      <c r="C7" s="782"/>
      <c r="D7" s="782"/>
      <c r="E7" s="782"/>
      <c r="F7" s="782"/>
      <c r="G7" s="783"/>
    </row>
    <row r="8" spans="1:10" ht="16.5" customHeight="1" x14ac:dyDescent="0.2">
      <c r="B8" s="54">
        <v>2025</v>
      </c>
      <c r="C8" s="782"/>
      <c r="D8" s="782"/>
      <c r="E8" s="782"/>
      <c r="F8" s="782"/>
      <c r="G8" s="783"/>
    </row>
    <row r="9" spans="1:10" ht="16.5" customHeight="1" x14ac:dyDescent="0.2">
      <c r="B9" s="54">
        <v>2026</v>
      </c>
      <c r="C9" s="782"/>
      <c r="D9" s="782"/>
      <c r="E9" s="782"/>
      <c r="F9" s="782"/>
      <c r="G9" s="783"/>
    </row>
    <row r="10" spans="1:10" ht="16.5" customHeight="1" x14ac:dyDescent="0.2">
      <c r="B10" s="54">
        <v>2027</v>
      </c>
      <c r="C10" s="782"/>
      <c r="D10" s="782"/>
      <c r="E10" s="782"/>
      <c r="F10" s="782"/>
      <c r="G10" s="783"/>
    </row>
    <row r="11" spans="1:10" ht="16.5" customHeight="1" x14ac:dyDescent="0.2">
      <c r="B11" s="54">
        <v>2028</v>
      </c>
      <c r="C11" s="782"/>
      <c r="D11" s="782"/>
      <c r="E11" s="782"/>
      <c r="F11" s="782"/>
      <c r="G11" s="783"/>
    </row>
    <row r="12" spans="1:10" ht="16.5" customHeight="1" x14ac:dyDescent="0.2">
      <c r="B12" s="54">
        <v>2029</v>
      </c>
      <c r="C12" s="782"/>
      <c r="D12" s="782"/>
      <c r="E12" s="782"/>
      <c r="F12" s="782"/>
      <c r="G12" s="783"/>
    </row>
    <row r="13" spans="1:10" ht="16.5" customHeight="1" thickBot="1" x14ac:dyDescent="0.25">
      <c r="B13" s="56">
        <v>2030</v>
      </c>
      <c r="C13" s="757"/>
      <c r="D13" s="757"/>
      <c r="E13" s="757"/>
      <c r="F13" s="757"/>
      <c r="G13" s="763"/>
    </row>
    <row r="14" spans="1:10" ht="7.5" customHeight="1" x14ac:dyDescent="0.2">
      <c r="B14" s="4"/>
      <c r="C14" s="4"/>
      <c r="D14" s="4"/>
      <c r="E14" s="4"/>
      <c r="F14" s="4"/>
      <c r="G14" s="4"/>
    </row>
    <row r="15" spans="1:10" s="5" customFormat="1" ht="22.5" customHeight="1" thickBot="1" x14ac:dyDescent="0.25">
      <c r="B15" s="791" t="s">
        <v>117</v>
      </c>
      <c r="C15" s="791"/>
      <c r="D15" s="791"/>
      <c r="E15" s="4"/>
      <c r="F15" s="4"/>
      <c r="G15" s="4"/>
      <c r="H15" s="4"/>
      <c r="I15" s="4"/>
      <c r="J15" s="4"/>
    </row>
    <row r="16" spans="1:10" ht="28.5" customHeight="1" x14ac:dyDescent="0.2">
      <c r="A16" s="6"/>
      <c r="B16" s="86" t="s">
        <v>13</v>
      </c>
      <c r="C16" s="24" t="s">
        <v>4</v>
      </c>
      <c r="D16" s="24" t="s">
        <v>5</v>
      </c>
      <c r="E16" s="101" t="s">
        <v>1</v>
      </c>
      <c r="F16" s="24" t="s">
        <v>42</v>
      </c>
      <c r="G16" s="24" t="s">
        <v>43</v>
      </c>
      <c r="H16" s="88" t="s">
        <v>11</v>
      </c>
    </row>
    <row r="17" spans="1:12" s="3" customFormat="1" ht="21.75" customHeight="1" x14ac:dyDescent="0.2">
      <c r="A17" s="6"/>
      <c r="B17" s="94"/>
      <c r="C17" s="26"/>
      <c r="D17" s="26"/>
      <c r="E17" s="33"/>
      <c r="F17" s="102"/>
      <c r="G17" s="103"/>
      <c r="H17" s="39"/>
      <c r="K17" s="3" t="s">
        <v>14</v>
      </c>
    </row>
    <row r="18" spans="1:12" s="3" customFormat="1" ht="21.75" customHeight="1" x14ac:dyDescent="0.2">
      <c r="A18" s="6"/>
      <c r="B18" s="94"/>
      <c r="C18" s="26"/>
      <c r="D18" s="26"/>
      <c r="E18" s="33"/>
      <c r="F18" s="102"/>
      <c r="G18" s="103"/>
      <c r="H18" s="39"/>
      <c r="K18" s="3" t="s">
        <v>15</v>
      </c>
    </row>
    <row r="19" spans="1:12" s="3" customFormat="1" ht="21.75" customHeight="1" x14ac:dyDescent="0.2">
      <c r="A19" s="6"/>
      <c r="B19" s="94"/>
      <c r="C19" s="26"/>
      <c r="D19" s="26"/>
      <c r="E19" s="33"/>
      <c r="F19" s="102"/>
      <c r="G19" s="103"/>
      <c r="H19" s="39"/>
      <c r="K19" s="3" t="s">
        <v>2</v>
      </c>
      <c r="L19" s="3" t="s">
        <v>1</v>
      </c>
    </row>
    <row r="20" spans="1:12" s="3" customFormat="1" ht="21.75" customHeight="1" x14ac:dyDescent="0.2">
      <c r="A20" s="6"/>
      <c r="B20" s="94"/>
      <c r="C20" s="26"/>
      <c r="D20" s="26"/>
      <c r="E20" s="33"/>
      <c r="F20" s="102"/>
      <c r="G20" s="103"/>
      <c r="H20" s="39"/>
      <c r="K20" s="3" t="s">
        <v>16</v>
      </c>
      <c r="L20" s="3">
        <v>25</v>
      </c>
    </row>
    <row r="21" spans="1:12" s="3" customFormat="1" ht="21.75" customHeight="1" x14ac:dyDescent="0.2">
      <c r="A21" s="6"/>
      <c r="B21" s="94"/>
      <c r="C21" s="26"/>
      <c r="D21" s="26"/>
      <c r="E21" s="33"/>
      <c r="F21" s="102"/>
      <c r="G21" s="103"/>
      <c r="H21" s="39"/>
      <c r="K21" s="3" t="s">
        <v>17</v>
      </c>
      <c r="L21" s="3">
        <v>26</v>
      </c>
    </row>
    <row r="22" spans="1:12" s="3" customFormat="1" ht="21.75" customHeight="1" x14ac:dyDescent="0.2">
      <c r="A22" s="6"/>
      <c r="B22" s="94"/>
      <c r="C22" s="26"/>
      <c r="D22" s="26"/>
      <c r="E22" s="33"/>
      <c r="F22" s="102"/>
      <c r="G22" s="103"/>
      <c r="H22" s="39"/>
      <c r="K22" s="3" t="s">
        <v>18</v>
      </c>
      <c r="L22" s="3">
        <v>27</v>
      </c>
    </row>
    <row r="23" spans="1:12" s="3" customFormat="1" ht="21.75" customHeight="1" x14ac:dyDescent="0.2">
      <c r="A23" s="6"/>
      <c r="B23" s="94"/>
      <c r="C23" s="26"/>
      <c r="D23" s="26"/>
      <c r="E23" s="33"/>
      <c r="F23" s="102"/>
      <c r="G23" s="102"/>
      <c r="H23" s="39"/>
      <c r="K23" s="3" t="s">
        <v>19</v>
      </c>
      <c r="L23" s="3">
        <v>28</v>
      </c>
    </row>
    <row r="24" spans="1:12" s="3" customFormat="1" ht="21.75" customHeight="1" x14ac:dyDescent="0.2">
      <c r="A24" s="6"/>
      <c r="B24" s="94"/>
      <c r="C24" s="26"/>
      <c r="D24" s="26"/>
      <c r="E24" s="33"/>
      <c r="F24" s="102"/>
      <c r="G24" s="102"/>
      <c r="H24" s="39"/>
      <c r="K24" s="3" t="s">
        <v>24</v>
      </c>
    </row>
    <row r="25" spans="1:12" s="3" customFormat="1" ht="21.75" customHeight="1" x14ac:dyDescent="0.2">
      <c r="A25" s="6"/>
      <c r="B25" s="94"/>
      <c r="C25" s="26"/>
      <c r="D25" s="26"/>
      <c r="E25" s="33"/>
      <c r="F25" s="102"/>
      <c r="G25" s="102"/>
      <c r="H25" s="39"/>
      <c r="K25" s="3" t="s">
        <v>26</v>
      </c>
      <c r="L25" s="3" t="s">
        <v>45</v>
      </c>
    </row>
    <row r="26" spans="1:12" s="3" customFormat="1" ht="21.75" customHeight="1" thickBot="1" x14ac:dyDescent="0.25">
      <c r="A26" s="6"/>
      <c r="B26" s="96"/>
      <c r="C26" s="41"/>
      <c r="D26" s="41"/>
      <c r="E26" s="43"/>
      <c r="F26" s="104"/>
      <c r="G26" s="104"/>
      <c r="H26" s="46"/>
      <c r="K26" s="3" t="s">
        <v>27</v>
      </c>
      <c r="L26" s="3" t="s">
        <v>47</v>
      </c>
    </row>
    <row r="27" spans="1:12" x14ac:dyDescent="0.2">
      <c r="B27" s="1" t="s">
        <v>44</v>
      </c>
    </row>
  </sheetData>
  <mergeCells count="24">
    <mergeCell ref="C7:D7"/>
    <mergeCell ref="E7:G7"/>
    <mergeCell ref="C4:D4"/>
    <mergeCell ref="E4:G4"/>
    <mergeCell ref="C5:D5"/>
    <mergeCell ref="E5:G5"/>
    <mergeCell ref="C6:D6"/>
    <mergeCell ref="E6:G6"/>
    <mergeCell ref="B2:D2"/>
    <mergeCell ref="B15:D15"/>
    <mergeCell ref="C12:D12"/>
    <mergeCell ref="E12:G12"/>
    <mergeCell ref="C13:D13"/>
    <mergeCell ref="E13:G13"/>
    <mergeCell ref="C9:D9"/>
    <mergeCell ref="E9:G9"/>
    <mergeCell ref="C10:D10"/>
    <mergeCell ref="E10:G10"/>
    <mergeCell ref="C11:D11"/>
    <mergeCell ref="E11:G11"/>
    <mergeCell ref="C8:D8"/>
    <mergeCell ref="E8:G8"/>
    <mergeCell ref="C3:D3"/>
    <mergeCell ref="E3:G3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3(1)間伐・造林</vt:lpstr>
      <vt:lpstr>3(2)その他</vt:lpstr>
      <vt:lpstr>3(3)作業路網</vt:lpstr>
      <vt:lpstr>3(4)施設</vt:lpstr>
      <vt:lpstr>4(1)間伐・造林　実績</vt:lpstr>
      <vt:lpstr>4(2)その他　実績</vt:lpstr>
      <vt:lpstr>4(3)作業路網　実績</vt:lpstr>
      <vt:lpstr>4(4)施設　実績</vt:lpstr>
      <vt:lpstr>'3(1)間伐・造林'!Print_Area</vt:lpstr>
      <vt:lpstr>'3(2)その他'!Print_Area</vt:lpstr>
      <vt:lpstr>'3(3)作業路網'!Print_Area</vt:lpstr>
      <vt:lpstr>'3(4)施設'!Print_Area</vt:lpstr>
      <vt:lpstr>'4(1)間伐・造林　実績'!Print_Area</vt:lpstr>
      <vt:lpstr>'4(2)その他　実績'!Print_Area</vt:lpstr>
      <vt:lpstr>'4(3)作業路網　実績'!Print_Area</vt:lpstr>
      <vt:lpstr>'4(4)施設　実績'!Print_Area</vt:lpstr>
      <vt:lpstr>'3(1)間伐・造林'!Print_Titles</vt:lpstr>
      <vt:lpstr>'3(2)その他'!Print_Titles</vt:lpstr>
      <vt:lpstr>'3(3)作業路網'!Print_Titles</vt:lpstr>
      <vt:lpstr>'3(4)施設'!Print_Titles</vt:lpstr>
      <vt:lpstr>'4(1)間伐・造林　実績'!Print_Titles</vt:lpstr>
      <vt:lpstr>'4(2)その他　実績'!Print_Titles</vt:lpstr>
      <vt:lpstr>'4(3)作業路網　実績'!Print_Titles</vt:lpstr>
      <vt:lpstr>'4(4)施設　実績'!Print_Titles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作田　峰之</cp:lastModifiedBy>
  <cp:lastPrinted>2025-07-10T01:56:07Z</cp:lastPrinted>
  <dcterms:created xsi:type="dcterms:W3CDTF">2013-06-24T07:06:20Z</dcterms:created>
  <dcterms:modified xsi:type="dcterms:W3CDTF">2025-07-10T01:56:17Z</dcterms:modified>
</cp:coreProperties>
</file>